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hidePivotFieldList="1" defaultThemeVersion="124226"/>
  <bookViews>
    <workbookView xWindow="6945" yWindow="-15" windowWidth="6960" windowHeight="3975" tabRatio="882"/>
  </bookViews>
  <sheets>
    <sheet name="CONTENTS" sheetId="30" r:id="rId1"/>
    <sheet name="1 ENGIE presence" sheetId="18" r:id="rId2"/>
    <sheet name="2.1 Power plants list" sheetId="34" r:id="rId3"/>
    <sheet name="2.2 Power plants synthesis" sheetId="35" r:id="rId4"/>
    <sheet name="2.3 Nuclear assets in Belgium" sheetId="22" r:id="rId5"/>
    <sheet name="2.4 Other industrial assets" sheetId="24" r:id="rId6"/>
    <sheet name="2.5 E&amp;P metrics" sheetId="25" r:id="rId7"/>
    <sheet name="3 Weather sensitivity" sheetId="23" r:id="rId8"/>
  </sheets>
  <definedNames>
    <definedName name="_xlnm._FilterDatabase" localSheetId="1" hidden="1">'1 ENGIE presence'!#REF!</definedName>
    <definedName name="_xlnm._FilterDatabase" localSheetId="2" hidden="1">'2.1 Power plants list'!$B$4:$N$692</definedName>
    <definedName name="a" localSheetId="5">'2.4 Other industrial assets'!$B$2:$F$118</definedName>
    <definedName name="DF_GRID_1" localSheetId="3">#REF!</definedName>
    <definedName name="DF_GRID_1" localSheetId="5">#REF!</definedName>
    <definedName name="DF_GRID_1" localSheetId="6">#REF!</definedName>
    <definedName name="DF_GRID_1" localSheetId="0">#REF!</definedName>
    <definedName name="DF_GRID_1">#REF!</definedName>
    <definedName name="e">#REF!</definedName>
    <definedName name="_xlnm.Print_Titles" localSheetId="1">'1 ENGIE presence'!$1:$5</definedName>
    <definedName name="_xlnm.Print_Titles" localSheetId="2">'2.1 Power plants list'!$1:$4</definedName>
    <definedName name="_xlnm.Print_Titles" localSheetId="5">'2.4 Other industrial assets'!$2:$4</definedName>
    <definedName name="_xlnm.Print_Titles" localSheetId="6">'2.5 E&amp;P metrics'!$2:$2</definedName>
    <definedName name="KPIFBS" localSheetId="5">#REF!</definedName>
    <definedName name="KPIFBS" localSheetId="6">#REF!</definedName>
    <definedName name="KPIFBS">#REF!</definedName>
    <definedName name="PEP" localSheetId="3">#REF!</definedName>
    <definedName name="PEP" localSheetId="5">#REF!</definedName>
    <definedName name="PEP" localSheetId="6">'2.5 E&amp;P metrics'!$B$2:$H$37</definedName>
    <definedName name="PEP">#REF!</definedName>
    <definedName name="PKPIFBS" localSheetId="3">#REF!</definedName>
    <definedName name="PKPIFBS" localSheetId="5">#REF!</definedName>
    <definedName name="PKPIFBS" localSheetId="6">#REF!</definedName>
    <definedName name="PKPIFBS" localSheetId="0">#REF!</definedName>
    <definedName name="PKPIFBS">#REF!</definedName>
    <definedName name="PKPIFP" localSheetId="3">#REF!</definedName>
    <definedName name="PKPIFP" localSheetId="5">#REF!</definedName>
    <definedName name="PKPIFP" localSheetId="6">#REF!</definedName>
    <definedName name="PKPIFP" localSheetId="0">#REF!</definedName>
    <definedName name="PKPIFP">#REF!</definedName>
    <definedName name="PKPIO" localSheetId="3">#REF!</definedName>
    <definedName name="PKPIO" localSheetId="5">#REF!</definedName>
    <definedName name="PKPIO" localSheetId="6">#REF!</definedName>
    <definedName name="PKPIO" localSheetId="0">#REF!</definedName>
    <definedName name="PKPIO">#REF!</definedName>
    <definedName name="PMCE" localSheetId="5">#REF!</definedName>
    <definedName name="PMCE" localSheetId="6">#REF!</definedName>
    <definedName name="PMCE">#REF!</definedName>
    <definedName name="POIA" localSheetId="3">#REF!</definedName>
    <definedName name="POIA" localSheetId="5">'2.4 Other industrial assets'!$B$2:$F$118</definedName>
    <definedName name="POIA">#REF!</definedName>
    <definedName name="PPLT" localSheetId="3">#REF!</definedName>
    <definedName name="PPLT" localSheetId="5">#REF!</definedName>
    <definedName name="PPLT" localSheetId="6">#REF!</definedName>
    <definedName name="PPLT">#REF!</definedName>
    <definedName name="PPPL" localSheetId="3">#REF!</definedName>
    <definedName name="PPPL" localSheetId="5">#REF!</definedName>
    <definedName name="PPPL" localSheetId="6">#REF!</definedName>
    <definedName name="PPPL">#REF!</definedName>
    <definedName name="PPRES" localSheetId="1">'1 ENGIE presence'!$B$2:$P$74</definedName>
    <definedName name="PPRES" localSheetId="3">#REF!</definedName>
    <definedName name="PPRES">#REF!</definedName>
    <definedName name="Print_Area2" localSheetId="1">'1 ENGIE presence'!$B$2:$P$74</definedName>
    <definedName name="Print_Area2" localSheetId="6">'2.5 E&amp;P metrics'!$B$2:$H$37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'1 ENGIE presence'!$A$1:$P$72</definedName>
    <definedName name="_xlnm.Print_Area" localSheetId="2">'2.1 Power plants list'!$A$1:$N$693</definedName>
    <definedName name="_xlnm.Print_Area" localSheetId="3">'2.2 Power plants synthesis'!$A$1:$G$64</definedName>
    <definedName name="_xlnm.Print_Area" localSheetId="4">'2.3 Nuclear assets in Belgium'!$B$2:$J$14</definedName>
    <definedName name="_xlnm.Print_Area" localSheetId="5">'2.4 Other industrial assets'!$B$2:$F$124</definedName>
    <definedName name="_xlnm.Print_Area" localSheetId="6">'2.5 E&amp;P metrics'!$B$2:$H$49</definedName>
    <definedName name="_xlnm.Print_Area" localSheetId="7">'3 Weather sensitivity'!$B$2:$K$23</definedName>
    <definedName name="_xlnm.Print_Area" localSheetId="0">CONTENTS!$B$2:$C$44</definedName>
  </definedNames>
  <calcPr calcId="125725"/>
  <pivotCaches>
    <pivotCache cacheId="0" r:id="rId9"/>
    <pivotCache cacheId="8" r:id="rId10"/>
  </pivotCaches>
</workbook>
</file>

<file path=xl/calcChain.xml><?xml version="1.0" encoding="utf-8"?>
<calcChain xmlns="http://schemas.openxmlformats.org/spreadsheetml/2006/main">
  <c r="J17" i="23"/>
  <c r="E17"/>
  <c r="I18"/>
  <c r="I17"/>
  <c r="D20"/>
  <c r="D18"/>
  <c r="D17"/>
  <c r="I20" l="1"/>
  <c r="N73" i="18" l="1"/>
  <c r="O73"/>
  <c r="P73"/>
  <c r="L73"/>
  <c r="K73"/>
  <c r="J73" l="1"/>
  <c r="I73"/>
  <c r="H73"/>
  <c r="G73"/>
  <c r="E58" i="35"/>
  <c r="F73" i="18" l="1"/>
  <c r="E73"/>
  <c r="D73"/>
  <c r="C73"/>
  <c r="M73" l="1"/>
  <c r="E35" i="25" l="1"/>
  <c r="D35"/>
  <c r="F34"/>
  <c r="F33"/>
  <c r="F32"/>
  <c r="F31"/>
  <c r="F30"/>
  <c r="E23"/>
  <c r="D23"/>
  <c r="F22"/>
  <c r="F21"/>
  <c r="F20"/>
  <c r="F19"/>
  <c r="F18"/>
  <c r="E12"/>
  <c r="D12"/>
  <c r="F35" l="1"/>
  <c r="F36" s="1"/>
  <c r="F23"/>
  <c r="E36" l="1"/>
  <c r="D36"/>
  <c r="F24"/>
  <c r="E24"/>
  <c r="D24"/>
</calcChain>
</file>

<file path=xl/sharedStrings.xml><?xml version="1.0" encoding="utf-8"?>
<sst xmlns="http://schemas.openxmlformats.org/spreadsheetml/2006/main" count="6256" uniqueCount="1059">
  <si>
    <t>Country</t>
  </si>
  <si>
    <t>Plant name</t>
  </si>
  <si>
    <t>Consolidation method</t>
  </si>
  <si>
    <t>Energy Europe</t>
  </si>
  <si>
    <t>Central Western Europe</t>
  </si>
  <si>
    <t>France</t>
  </si>
  <si>
    <t>Global</t>
  </si>
  <si>
    <t>Wind</t>
  </si>
  <si>
    <t>Proportional</t>
  </si>
  <si>
    <t>Equity</t>
  </si>
  <si>
    <t>Natural gas</t>
  </si>
  <si>
    <t>NDR CONTRACT CHOOZ</t>
  </si>
  <si>
    <t>Nuclear</t>
  </si>
  <si>
    <t>NDR CONTRACT TRICASTIN</t>
  </si>
  <si>
    <t>Belgium</t>
  </si>
  <si>
    <t>DOEL</t>
  </si>
  <si>
    <t>TIHANGE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</si>
  <si>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</si>
  <si>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</si>
  <si>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</si>
  <si>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</si>
  <si>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</si>
  <si>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</si>
  <si>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</si>
  <si>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</si>
  <si>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SAINT-GHISLAIN</t>
  </si>
  <si>
    <t>WILMARSDONK</t>
  </si>
  <si>
    <t>ZANDVLIET</t>
  </si>
  <si>
    <t>LILLO ENERGY</t>
  </si>
  <si>
    <t>COO</t>
  </si>
  <si>
    <t>Biomass and biogas</t>
  </si>
  <si>
    <t>RODENHUIZE</t>
  </si>
  <si>
    <t>Other renewable</t>
  </si>
  <si>
    <t>Other non renewable</t>
  </si>
  <si>
    <t>Germany</t>
  </si>
  <si>
    <t>FARGE</t>
  </si>
  <si>
    <t>Coal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</si>
  <si>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</si>
  <si>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</si>
  <si>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</si>
  <si>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</si>
  <si>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</si>
  <si>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</si>
  <si>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</si>
  <si>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</si>
  <si>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</si>
  <si>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</si>
  <si>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</si>
  <si>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</si>
  <si>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</si>
  <si>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</si>
  <si>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</si>
  <si>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</si>
  <si>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</si>
  <si>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</si>
  <si>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Spain</t>
  </si>
  <si>
    <t>CARTAGENA</t>
  </si>
  <si>
    <t>CASTELNOU</t>
  </si>
  <si>
    <t>Greece</t>
  </si>
  <si>
    <t>VIOTIA 2</t>
  </si>
  <si>
    <t>VIOTIA</t>
  </si>
  <si>
    <t>Hungary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</si>
  <si>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</si>
  <si>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</si>
  <si>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</si>
  <si>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</si>
  <si>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</si>
  <si>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</si>
  <si>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</si>
  <si>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</si>
  <si>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</si>
  <si>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</si>
  <si>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Poland</t>
  </si>
  <si>
    <t>POLANIEC</t>
  </si>
  <si>
    <t>Portugal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</si>
  <si>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</si>
  <si>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</si>
  <si>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</si>
  <si>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</si>
  <si>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</si>
  <si>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</si>
  <si>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</si>
  <si>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</si>
  <si>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</si>
  <si>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</si>
  <si>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</si>
  <si>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</si>
  <si>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</si>
  <si>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</si>
  <si>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</si>
  <si>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ANDRADE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</si>
  <si>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</si>
  <si>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</si>
  <si>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</si>
  <si>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</si>
  <si>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</si>
  <si>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</si>
  <si>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</si>
  <si>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TOCOPILLA</t>
  </si>
  <si>
    <t>CHAPIQUIÑA</t>
  </si>
  <si>
    <t>LAJA</t>
  </si>
  <si>
    <t>MONTE REDONDO</t>
  </si>
  <si>
    <t>Peru</t>
  </si>
  <si>
    <t>CHILCA</t>
  </si>
  <si>
    <t>ILO 21</t>
  </si>
  <si>
    <t>QUITARACSA</t>
  </si>
  <si>
    <t>YUNCAN</t>
  </si>
  <si>
    <t>North America</t>
  </si>
  <si>
    <t>Canada</t>
  </si>
  <si>
    <t>BROCKVILLE</t>
  </si>
  <si>
    <t>Mexico</t>
  </si>
  <si>
    <t>MONTERREY COGENERATION</t>
  </si>
  <si>
    <t>PANUCO (DUPONT)</t>
  </si>
  <si>
    <t>TAMPICO (PRIMEX)</t>
  </si>
  <si>
    <t>Puerto Rico</t>
  </si>
  <si>
    <t>ECOELECTRICA (PR)</t>
  </si>
  <si>
    <t>USA</t>
  </si>
  <si>
    <t>MIDLOTHIAN (TX)</t>
  </si>
  <si>
    <t>HAYS (TX)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</si>
  <si>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</si>
  <si>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</si>
  <si>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</si>
  <si>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</si>
  <si>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</si>
  <si>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</si>
  <si>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</si>
  <si>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</si>
  <si>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ENNIS POWER STATION</t>
  </si>
  <si>
    <t>PLEASANTS (WV)</t>
  </si>
  <si>
    <t>CALUMET (IL)</t>
  </si>
  <si>
    <t>MILFORD (MA)</t>
  </si>
  <si>
    <t>COLETO CREEK (TX)</t>
  </si>
  <si>
    <t>MT TOM</t>
  </si>
  <si>
    <t>COLORADO (COORS)</t>
  </si>
  <si>
    <t>NORTHEASTERN POWER COMPANY</t>
  </si>
  <si>
    <t>NORTHFIELD MOUNTAIN</t>
  </si>
  <si>
    <t>CABOT</t>
  </si>
  <si>
    <t>ROCKY RIVER</t>
  </si>
  <si>
    <t>SHEPAUG</t>
  </si>
  <si>
    <t>STEVENSON</t>
  </si>
  <si>
    <t>TUNNEL</t>
  </si>
  <si>
    <t>SCHKORTLEBEN</t>
  </si>
  <si>
    <t>ELECTROMET. DEL EBRO</t>
  </si>
  <si>
    <t>IBERICA DE ENERGIAS</t>
  </si>
  <si>
    <t>CANJUNEDA/CAMI</t>
  </si>
  <si>
    <t>United Kingdom</t>
  </si>
  <si>
    <t>DEESIDE</t>
  </si>
  <si>
    <t>SALTEND</t>
  </si>
  <si>
    <t>RUGELEY B</t>
  </si>
  <si>
    <t>FIRST HYDRO</t>
  </si>
  <si>
    <t>CRIMP</t>
  </si>
  <si>
    <t>INDIAN QUEENS</t>
  </si>
  <si>
    <t>PEG AKA BRULLI</t>
  </si>
  <si>
    <t>FUJAIRAH F2</t>
  </si>
  <si>
    <t>SHUWEIHAT 2</t>
  </si>
  <si>
    <t>SHUWEIHAT S1</t>
  </si>
  <si>
    <t>TAWEELAH</t>
  </si>
  <si>
    <t>UMM AL NAR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</si>
  <si>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</si>
  <si>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</si>
  <si>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</si>
  <si>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</si>
  <si>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</si>
  <si>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</si>
  <si>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</si>
  <si>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</si>
  <si>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</si>
  <si>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</si>
  <si>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</si>
  <si>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</si>
  <si>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</si>
  <si>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</si>
  <si>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</si>
  <si>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</si>
  <si>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</si>
  <si>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</si>
  <si>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</si>
  <si>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</si>
  <si>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</si>
  <si>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China</t>
  </si>
  <si>
    <t>Indonesia</t>
  </si>
  <si>
    <t>Laos</t>
  </si>
  <si>
    <t>HOUAY HO</t>
  </si>
  <si>
    <t>Pakistan</t>
  </si>
  <si>
    <t>UCH 2</t>
  </si>
  <si>
    <t>Singapore</t>
  </si>
  <si>
    <t>SENOKO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</si>
  <si>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</si>
  <si>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</si>
  <si>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</si>
  <si>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</si>
  <si>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</si>
  <si>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</si>
  <si>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</si>
  <si>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</si>
  <si>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</si>
  <si>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</si>
  <si>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</si>
  <si>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</si>
  <si>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</si>
  <si>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</si>
  <si>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</si>
  <si>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</si>
  <si>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</si>
  <si>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</si>
  <si>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</si>
  <si>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CPCU SNC COGEN VITRY</t>
  </si>
  <si>
    <t>CPCU ST OUEN</t>
  </si>
  <si>
    <t>COFELY SUD-EST</t>
  </si>
  <si>
    <t>COFELY NORD-EST</t>
  </si>
  <si>
    <t>NE VARIETUR</t>
  </si>
  <si>
    <t>ENERSOL</t>
  </si>
  <si>
    <t>COFELY CENTRE OUEST</t>
  </si>
  <si>
    <t>COFELY DEUTSCHLAND GMBH</t>
  </si>
  <si>
    <t>COFELY ITALIA - ENR SOLAIRE</t>
  </si>
  <si>
    <t>COFELY SPAIN</t>
  </si>
  <si>
    <t>SOLVAY</t>
  </si>
  <si>
    <t>EDT - ENR HYDRO</t>
  </si>
  <si>
    <t>CENTRALE E. MARTIN</t>
  </si>
  <si>
    <t>CENTRALE VAIRAATOA</t>
  </si>
  <si>
    <t>TAHITI INT OM</t>
  </si>
  <si>
    <t>EDT - ENR SOLAIRE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</si>
  <si>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</si>
  <si>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</si>
  <si>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</si>
  <si>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</si>
  <si>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</si>
  <si>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</si>
  <si>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EEWF - ENR SOLAIRE</t>
  </si>
  <si>
    <t>EEWF - ENR HYDRO</t>
  </si>
  <si>
    <t>Notes :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</si>
  <si>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</si>
  <si>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</si>
  <si>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</si>
  <si>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</si>
  <si>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</si>
  <si>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</si>
  <si>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</si>
  <si>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</si>
  <si>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Cameroon</t>
  </si>
  <si>
    <t>LNG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</si>
  <si>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</si>
  <si>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</si>
  <si>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</si>
  <si>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</si>
  <si>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</si>
  <si>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</si>
  <si>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</si>
  <si>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</si>
  <si>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</si>
  <si>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</si>
  <si>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</si>
  <si>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</si>
  <si>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</si>
  <si>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</si>
  <si>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</si>
  <si>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</si>
  <si>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</si>
  <si>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Provalys LNG carrier</t>
  </si>
  <si>
    <t>Gaselys LNG carrier</t>
  </si>
  <si>
    <t xml:space="preserve">GDF SUEZ Global Energy 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</si>
  <si>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</si>
  <si>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</si>
  <si>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</si>
  <si>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</si>
  <si>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</si>
  <si>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</si>
  <si>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</si>
  <si>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</si>
  <si>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</si>
  <si>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</si>
  <si>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</si>
  <si>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</si>
  <si>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</si>
  <si>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</si>
  <si>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</si>
  <si>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</si>
  <si>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</si>
  <si>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</si>
  <si>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</si>
  <si>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</si>
  <si>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</si>
  <si>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</si>
  <si>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</si>
  <si>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</si>
  <si>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</si>
  <si>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Saint-Illiers-la-Ville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</si>
  <si>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</si>
  <si>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</si>
  <si>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</si>
  <si>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</si>
  <si>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</si>
  <si>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</si>
  <si>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</si>
  <si>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</si>
  <si>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LNG terminals</t>
  </si>
  <si>
    <t>Infrastructures business line</t>
  </si>
  <si>
    <t>Global Gas &amp; LNG business line</t>
  </si>
  <si>
    <t>Litoral Gas</t>
  </si>
  <si>
    <t>Argentina</t>
  </si>
  <si>
    <t>Gasoducto Nor Andino</t>
  </si>
  <si>
    <t>Argentina &amp; Chile</t>
  </si>
  <si>
    <t>57 km gas distribution network</t>
  </si>
  <si>
    <t>E-CL</t>
  </si>
  <si>
    <t>Mejillones LNG</t>
  </si>
  <si>
    <t>Transportadora de Gas del Perú</t>
  </si>
  <si>
    <t>Not Consolidated</t>
  </si>
  <si>
    <t>EnerSur</t>
  </si>
  <si>
    <t>Intragaz</t>
  </si>
  <si>
    <t>Everett LNG Terminal</t>
  </si>
  <si>
    <t>Massachusetts, USA</t>
  </si>
  <si>
    <t>Neptune LNG Terminal</t>
  </si>
  <si>
    <t>Gasoducto del Bajio</t>
  </si>
  <si>
    <t>204 km gas transportation network</t>
  </si>
  <si>
    <t>T-DGJ - Guadalajara</t>
  </si>
  <si>
    <t>Energia Mayakan</t>
  </si>
  <si>
    <t>Consorcio Maxigas</t>
  </si>
  <si>
    <t>Natgasmex - Puebla</t>
  </si>
  <si>
    <t>T-Digaqro &amp; T-Com Gas - Querétaro</t>
  </si>
  <si>
    <t>Tamauligas</t>
  </si>
  <si>
    <t>T-GNP - Tampico</t>
  </si>
  <si>
    <t>EcoEléctrica LNG terminal</t>
  </si>
  <si>
    <t>UK</t>
  </si>
  <si>
    <t>Izgaz</t>
  </si>
  <si>
    <t>Energy Europe business line</t>
  </si>
  <si>
    <t xml:space="preserve">Bahrain </t>
  </si>
  <si>
    <t xml:space="preserve">Saudi Arabia </t>
  </si>
  <si>
    <t xml:space="preserve">Turkey </t>
  </si>
  <si>
    <t xml:space="preserve">Thailand </t>
  </si>
  <si>
    <t>Slovakia</t>
  </si>
  <si>
    <t>Zone / Asset name</t>
  </si>
  <si>
    <t>AFS</t>
  </si>
  <si>
    <t>Intermunicipalities (Wallonia)</t>
  </si>
  <si>
    <t>Proportionate</t>
  </si>
  <si>
    <t>Power generation fleet</t>
  </si>
  <si>
    <t>PTT NGD</t>
  </si>
  <si>
    <t>Amata NGD</t>
  </si>
  <si>
    <t>Region / Asset name</t>
  </si>
  <si>
    <t>Heating &amp; Cooling networks</t>
  </si>
  <si>
    <t>Energy International business line</t>
  </si>
  <si>
    <t>Licenses: breakdown by country</t>
  </si>
  <si>
    <t>Integrated services</t>
  </si>
  <si>
    <t>Installation &amp; Maintenance</t>
  </si>
  <si>
    <t>Engineering</t>
  </si>
  <si>
    <t>Global Gas &amp; LNG</t>
  </si>
  <si>
    <t>Infrastructures</t>
  </si>
  <si>
    <t>Morocco</t>
  </si>
  <si>
    <t>Electricity and Gas distribution network</t>
  </si>
  <si>
    <t>DSO zrt.</t>
  </si>
  <si>
    <t>GDF SUEZ Energy Romania</t>
  </si>
  <si>
    <t>2P Reserves</t>
  </si>
  <si>
    <t>% of Total</t>
  </si>
  <si>
    <t>Global Gas &amp; LNG business line
E&amp;P metrics</t>
  </si>
  <si>
    <t>3 networks</t>
  </si>
  <si>
    <t>11 networks</t>
  </si>
  <si>
    <t>2 networks</t>
  </si>
  <si>
    <t>1 network</t>
  </si>
  <si>
    <t>12 networks</t>
  </si>
  <si>
    <t>Malaysia</t>
  </si>
  <si>
    <t>Major industrial assets in operation  
excluding power generation assets</t>
  </si>
  <si>
    <t>Number of licenses by country</t>
  </si>
  <si>
    <t>Czech republic</t>
  </si>
  <si>
    <t>Monaco</t>
  </si>
  <si>
    <t>Russia</t>
  </si>
  <si>
    <t>Tunisia</t>
  </si>
  <si>
    <t>Switzerland</t>
  </si>
  <si>
    <t>South Africa</t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</si>
  <si>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</si>
  <si>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</si>
  <si>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</si>
  <si>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</si>
  <si>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</si>
  <si>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</si>
  <si>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</si>
  <si>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T</t>
  </si>
  <si>
    <t>GT GD GS LNG</t>
  </si>
  <si>
    <t>GT GS</t>
  </si>
  <si>
    <t>GD</t>
  </si>
  <si>
    <t>GD GS</t>
  </si>
  <si>
    <t>GS</t>
  </si>
  <si>
    <t xml:space="preserve">U.A. Emirates </t>
  </si>
  <si>
    <t>Asia-Pacific</t>
  </si>
  <si>
    <t>F. Polynesia</t>
  </si>
  <si>
    <t>●</t>
  </si>
  <si>
    <t>GT GD</t>
  </si>
  <si>
    <t>GT = Gas Transport
GD = Gas Distribution
GS = Gas Storage
LNG = LNG terminal
PT = Power Transmission
T = Trading</t>
  </si>
  <si>
    <t>GT PT</t>
  </si>
  <si>
    <t>Wallis &amp; Futuna</t>
  </si>
  <si>
    <t xml:space="preserve">DOEL 3 </t>
  </si>
  <si>
    <t xml:space="preserve">DOEL 4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</si>
  <si>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</si>
  <si>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</si>
  <si>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</si>
  <si>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</si>
  <si>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</si>
  <si>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</si>
  <si>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</si>
  <si>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</si>
  <si>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Q1</t>
  </si>
  <si>
    <t>Q2</t>
  </si>
  <si>
    <t>H1</t>
  </si>
  <si>
    <t>(1) In normal tariff conditions</t>
  </si>
  <si>
    <t>TWh</t>
  </si>
  <si>
    <t xml:space="preserve">   Impact on gas sales and distribution in TWh</t>
  </si>
  <si>
    <t xml:space="preserve">  + : cooler weather than average climate</t>
  </si>
  <si>
    <t xml:space="preserve">  - : warmer weather than average climate</t>
  </si>
  <si>
    <t>Libya</t>
  </si>
  <si>
    <t>Mauritania</t>
  </si>
  <si>
    <t>834 km gas transportation network</t>
  </si>
  <si>
    <t>Status</t>
  </si>
  <si>
    <t>JARMOLTOWO</t>
  </si>
  <si>
    <t>PAGOW</t>
  </si>
  <si>
    <t>WARTKOWO</t>
  </si>
  <si>
    <t>ABLAINCOURT-PRES.(80)</t>
  </si>
  <si>
    <t>HAUT DES AILES</t>
  </si>
  <si>
    <t>CN'AIR HYDRO</t>
  </si>
  <si>
    <t>AMANTY (55)</t>
  </si>
  <si>
    <t>ANGOUSTRINE</t>
  </si>
  <si>
    <t>ANOUX(54)</t>
  </si>
  <si>
    <t>ARTOUSTE</t>
  </si>
  <si>
    <t>ASSOUSTE</t>
  </si>
  <si>
    <t>ASTE BEON</t>
  </si>
  <si>
    <t>AUBE</t>
  </si>
  <si>
    <t>LES AVEILLANS</t>
  </si>
  <si>
    <t>AVESNES EN BRAY(76)</t>
  </si>
  <si>
    <t>AVIGNON</t>
  </si>
  <si>
    <t>ARTOUSTE LAC</t>
  </si>
  <si>
    <t>AGOS-VIDALOS</t>
  </si>
  <si>
    <t>BRÉGNIER CORDON</t>
  </si>
  <si>
    <t>BEAUCHASTEL</t>
  </si>
  <si>
    <t>BIOUS</t>
  </si>
  <si>
    <t>BOUBERS SUR CANCHE (62)</t>
  </si>
  <si>
    <t>BREM SUR MER (85)</t>
  </si>
  <si>
    <t>BOURG-LÈS-VALENCE</t>
  </si>
  <si>
    <t>BELLEY</t>
  </si>
  <si>
    <t>BEAUCENS</t>
  </si>
  <si>
    <t>LE CANET(11)</t>
  </si>
  <si>
    <t>CAPDENAC</t>
  </si>
  <si>
    <t>LA CASSAGNE</t>
  </si>
  <si>
    <t>CASTET</t>
  </si>
  <si>
    <t>CADEROUSSE</t>
  </si>
  <si>
    <t>CERNON(51)</t>
  </si>
  <si>
    <t>CHAUTAGNE</t>
  </si>
  <si>
    <t>LA CHAUSSÉE SUR MARNE(51)</t>
  </si>
  <si>
    <t>CHARLY SUR MARNE (02)</t>
  </si>
  <si>
    <t>COINDRE</t>
  </si>
  <si>
    <t>COYECQUES(62)</t>
  </si>
  <si>
    <t>CRUSCADES (11)</t>
  </si>
  <si>
    <t>CASTELLA</t>
  </si>
  <si>
    <t>CURBANS(04)</t>
  </si>
  <si>
    <t>DONZÈRE-MONDRAGON</t>
  </si>
  <si>
    <t>STLEGER LES DOMART,EN PONTHIEU(80)</t>
  </si>
  <si>
    <t>DUNKERQUE(59)</t>
  </si>
  <si>
    <t>ECHALOT(21)</t>
  </si>
  <si>
    <t>EGET</t>
  </si>
  <si>
    <t>EPIZON (52)</t>
  </si>
  <si>
    <t>ESPALUNGUE</t>
  </si>
  <si>
    <t>ETALANTE(21)</t>
  </si>
  <si>
    <t>EAUX-BONNES</t>
  </si>
  <si>
    <t>FABRÈGES</t>
  </si>
  <si>
    <t>FIENVILLERS (80)</t>
  </si>
  <si>
    <t>FITOU(11)</t>
  </si>
  <si>
    <t>FROIDFOND,LA GARNACHE(85)</t>
  </si>
  <si>
    <t>FOS-SUR-MER 2(13)</t>
  </si>
  <si>
    <t>FOS-SUR-MER 3(13)</t>
  </si>
  <si>
    <t>FONTPEDROUSE</t>
  </si>
  <si>
    <t>GERMINON-VÉLYE (51)</t>
  </si>
  <si>
    <t>GETEU</t>
  </si>
  <si>
    <t>GÉNISSIAT</t>
  </si>
  <si>
    <t>GOURGANCON(51)</t>
  </si>
  <si>
    <t>HAUTE-LYS</t>
  </si>
  <si>
    <t>HAMBERS (53)</t>
  </si>
  <si>
    <t>HAUTEVESNES(02)</t>
  </si>
  <si>
    <t>LE HOURAT</t>
  </si>
  <si>
    <t>ISABY</t>
  </si>
  <si>
    <t>JONCET</t>
  </si>
  <si>
    <t>LA GACILLY,L.FOUG,STM(56)</t>
  </si>
  <si>
    <t>LAGARDE</t>
  </si>
  <si>
    <t>LANRIVOARE (29)</t>
  </si>
  <si>
    <t>LARRAU</t>
  </si>
  <si>
    <t>LASSOULA</t>
  </si>
  <si>
    <t>LASTOURG</t>
  </si>
  <si>
    <t>LA VERNA</t>
  </si>
  <si>
    <t>LA LIMOUZINIÈRE (44)</t>
  </si>
  <si>
    <t>LOGIS NEUF</t>
  </si>
  <si>
    <t>LICQ-ATHEREY2</t>
  </si>
  <si>
    <t>LICQ-ATHEREY</t>
  </si>
  <si>
    <t>MANNEVILLE (76)</t>
  </si>
  <si>
    <t>MARCENAC</t>
  </si>
  <si>
    <t>MARÈGES</t>
  </si>
  <si>
    <t>MÉNÉAC (56)</t>
  </si>
  <si>
    <t>MÉNESLIES (80)</t>
  </si>
  <si>
    <t>MEYMES</t>
  </si>
  <si>
    <t>MIÉGEBAT</t>
  </si>
  <si>
    <t>MONCHEL SUR CANCHE (62)</t>
  </si>
  <si>
    <t>MONTOIR-DE-BRETAGNE 2(44)</t>
  </si>
  <si>
    <t>MONTOIR-DE-BRETAGNE(44)</t>
  </si>
  <si>
    <t>MONTÉLIMAR</t>
  </si>
  <si>
    <t>MONTBRUN</t>
  </si>
  <si>
    <t>MAULÉON-BAROUSSE</t>
  </si>
  <si>
    <t>NAY</t>
  </si>
  <si>
    <t>NEVIAN (11)</t>
  </si>
  <si>
    <t>OLETTE</t>
  </si>
  <si>
    <t>OLHADOKO</t>
  </si>
  <si>
    <t>OULE</t>
  </si>
  <si>
    <t>PIERRE BÉNITE</t>
  </si>
  <si>
    <t>PERTAIN ET POTTE(80)</t>
  </si>
  <si>
    <t>PORT-LA-NOUVELLE,SIGEAN(11)</t>
  </si>
  <si>
    <t>PLOUARZEL (29)</t>
  </si>
  <si>
    <t>PLOURIN (29)</t>
  </si>
  <si>
    <t>PLOZÉVET (29)</t>
  </si>
  <si>
    <t>PLUMIEUX (22)</t>
  </si>
  <si>
    <t>PONTRU (02)</t>
  </si>
  <si>
    <t>PORETTE DE NÉRONE(2B)</t>
  </si>
  <si>
    <t>PRÉCHAC</t>
  </si>
  <si>
    <t>PÉAGE DE ROUSSILLON</t>
  </si>
  <si>
    <t>PONT-DE-CAMPS</t>
  </si>
  <si>
    <t>PONT D'ESTAGNOU</t>
  </si>
  <si>
    <t>PONT-DE-PRAT</t>
  </si>
  <si>
    <t>RADENAC (56)</t>
  </si>
  <si>
    <t>REFFROY(55)</t>
  </si>
  <si>
    <t>REMERANGLES, LITZ 60)</t>
  </si>
  <si>
    <t>REMILLY-WIRQUIN(62)</t>
  </si>
  <si>
    <t>RÉZENTIÈRES(15)</t>
  </si>
  <si>
    <t>LA RIBÉROLE</t>
  </si>
  <si>
    <t>RUMONT(55)</t>
  </si>
  <si>
    <t>SALSES(66)</t>
  </si>
  <si>
    <t>SAULT BRÉNAZ</t>
  </si>
  <si>
    <t>SERAUMONT (88)</t>
  </si>
  <si>
    <t>SOULOM</t>
  </si>
  <si>
    <t>SAINT PIERRE DE MARÈGES</t>
  </si>
  <si>
    <t>SAINT SERVANT(56)</t>
  </si>
  <si>
    <t>SAINT-SERVAIS(22)</t>
  </si>
  <si>
    <t>SAINT COULITZ (29)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</si>
  <si>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</si>
  <si>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</si>
  <si>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</si>
  <si>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</si>
  <si>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</si>
  <si>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</si>
  <si>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</si>
  <si>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VAUDEVILLE LE HAUT(55)</t>
  </si>
  <si>
    <t>VALLABRÈGUES</t>
  </si>
  <si>
    <t>VILLESELVE(60)-BROUCHY(80)</t>
  </si>
  <si>
    <t>VOUTHON HAUT(55)</t>
  </si>
  <si>
    <t>VAUGRIS</t>
  </si>
  <si>
    <t>AALST 2</t>
  </si>
  <si>
    <t>AALST 3</t>
  </si>
  <si>
    <t>AALTER</t>
  </si>
  <si>
    <t>FRASNES-LEZ-ANVAING</t>
  </si>
  <si>
    <t>ARDOOIE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</si>
  <si>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</si>
  <si>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</si>
  <si>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</si>
  <si>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</si>
  <si>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</si>
  <si>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</si>
  <si>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</si>
  <si>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</si>
  <si>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</si>
  <si>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</si>
  <si>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</si>
  <si>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</si>
  <si>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DENDERMONDE</t>
  </si>
  <si>
    <t>DEUX-ACREN</t>
  </si>
  <si>
    <t>DOUR</t>
  </si>
  <si>
    <t>EKE-NAZARETH</t>
  </si>
  <si>
    <t>GENK</t>
  </si>
  <si>
    <t>HEID-DE-GOREUX</t>
  </si>
  <si>
    <t>HOOGSTRATEN</t>
  </si>
  <si>
    <t>IXELLES</t>
  </si>
  <si>
    <t>IZEGEM</t>
  </si>
  <si>
    <t>JEMEPPE-SUR-SAMBRE</t>
  </si>
  <si>
    <t>KASTERLEE</t>
  </si>
  <si>
    <t>KRUISHOUTEM</t>
  </si>
  <si>
    <t>LANAKEN 2</t>
  </si>
  <si>
    <t>LANAKEN</t>
  </si>
  <si>
    <t>LEUVEN</t>
  </si>
  <si>
    <t>LOCHRISTI LAARNE</t>
  </si>
  <si>
    <t>LORCE</t>
  </si>
  <si>
    <t>NOORDSCHOTE</t>
  </si>
  <si>
    <t>OOSTAKKER 2</t>
  </si>
  <si>
    <t>OOSTAKKER 3</t>
  </si>
  <si>
    <t>OOSTAKKER</t>
  </si>
  <si>
    <t>ORVAL</t>
  </si>
  <si>
    <t>QUEVY</t>
  </si>
  <si>
    <t>SCHAERBEEK 2</t>
  </si>
  <si>
    <t>SCHELLE</t>
  </si>
  <si>
    <t>SINT GILLIS WAAS</t>
  </si>
  <si>
    <t>STAVELOT</t>
  </si>
  <si>
    <t>TURON-THEUX</t>
  </si>
  <si>
    <t>LA VIERRE</t>
  </si>
  <si>
    <t>WERVIK</t>
  </si>
  <si>
    <t>WESTERLO</t>
  </si>
  <si>
    <t>WEVELGEM</t>
  </si>
  <si>
    <t>WICHELEN</t>
  </si>
  <si>
    <t>WILRIJK</t>
  </si>
  <si>
    <t>WONDELGEM 3</t>
  </si>
  <si>
    <t>WONDELGEM MULTI</t>
  </si>
  <si>
    <t>WONDELGEM VDAB</t>
  </si>
  <si>
    <t>ZANDVLIET 2</t>
  </si>
  <si>
    <t>ZEDELGEM</t>
  </si>
  <si>
    <t>ZEEBRUGGE 2</t>
  </si>
  <si>
    <t>ZEEBRUGGE 3</t>
  </si>
  <si>
    <t>ZEEBRUGGE</t>
  </si>
  <si>
    <t>ZELLIK</t>
  </si>
  <si>
    <t>ZELZATE</t>
  </si>
  <si>
    <t>ZWEVEGEM 2</t>
  </si>
  <si>
    <t>CAPRACOTTA</t>
  </si>
  <si>
    <t>MONTE CAVUTI</t>
  </si>
  <si>
    <t>MONTE DELLA DIFESA</t>
  </si>
  <si>
    <t>PIANO DEL CORNALE</t>
  </si>
  <si>
    <t>TRAPANI SALEMI</t>
  </si>
  <si>
    <t>CARAMULO</t>
  </si>
  <si>
    <t>CARREÇO/OUTERIO</t>
  </si>
  <si>
    <t>CERCOSA</t>
  </si>
  <si>
    <t>CHAMINÉ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</si>
  <si>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</si>
  <si>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</si>
  <si>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</si>
  <si>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</si>
  <si>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</si>
  <si>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</si>
  <si>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</si>
  <si>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</si>
  <si>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MOSQUEIROS/SEIXO-AMARELO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</si>
  <si>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</si>
  <si>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</si>
  <si>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</si>
  <si>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</si>
  <si>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</si>
  <si>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</si>
  <si>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</si>
  <si>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</si>
  <si>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</si>
  <si>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</si>
  <si>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</si>
  <si>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</si>
  <si>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VERGÃO</t>
  </si>
  <si>
    <t>PAITON 3</t>
  </si>
  <si>
    <t>UCH 1</t>
  </si>
  <si>
    <t>PCH AREIA BRANCA</t>
  </si>
  <si>
    <t>UEE BEBERIBE</t>
  </si>
  <si>
    <t>PCH JOSÉ GELÁZIO</t>
  </si>
  <si>
    <t>UEE PEDRA DO SAL</t>
  </si>
  <si>
    <t>PCH RONDONOPOLIS</t>
  </si>
  <si>
    <t>TRAIRI - CEARA</t>
  </si>
  <si>
    <t>ARICA</t>
  </si>
  <si>
    <t>IQUIQUE</t>
  </si>
  <si>
    <t>TAMAYA DIESELS</t>
  </si>
  <si>
    <t>ILO 1</t>
  </si>
  <si>
    <t>ILO 2</t>
  </si>
  <si>
    <t>TARFAYA</t>
  </si>
  <si>
    <t>SOHAR 2</t>
  </si>
  <si>
    <t>AIM POWERGEN CORPORATION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</si>
  <si>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</si>
  <si>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</si>
  <si>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</si>
  <si>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</si>
  <si>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</si>
  <si>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</si>
  <si>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</si>
  <si>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</si>
  <si>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</si>
  <si>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BANTAM</t>
  </si>
  <si>
    <t>BETHLEHEM POWER STATION</t>
  </si>
  <si>
    <t>BULLS BRIDGE</t>
  </si>
  <si>
    <t>FALLS VILLAGE</t>
  </si>
  <si>
    <t>FITCHBURG POWER STATION</t>
  </si>
  <si>
    <t>LINCOLN POWER STATION</t>
  </si>
  <si>
    <t>MCBAIN POWER STATION</t>
  </si>
  <si>
    <t>METRO WASTEWATER</t>
  </si>
  <si>
    <t>NASSAU</t>
  </si>
  <si>
    <t>NORTHUMBERLAND COGEN. FACILITY</t>
  </si>
  <si>
    <t>ROBERTSVILLE</t>
  </si>
  <si>
    <t>RYEGATE POWER STATION</t>
  </si>
  <si>
    <t>SCOTLAND</t>
  </si>
  <si>
    <t>TAFTVILLE</t>
  </si>
  <si>
    <t>TAMWORTH POWER STATION</t>
  </si>
  <si>
    <t>TURNERS FALLS</t>
  </si>
  <si>
    <t>WATERBURY</t>
  </si>
  <si>
    <t>WHARTON</t>
  </si>
  <si>
    <t>BARLOCKHART</t>
  </si>
  <si>
    <t>BLANTYRE</t>
  </si>
  <si>
    <t>CARSINGTON</t>
  </si>
  <si>
    <t>FLIMBY</t>
  </si>
  <si>
    <t>SOBER</t>
  </si>
  <si>
    <t>CRAIGENGELT</t>
  </si>
  <si>
    <t>LEVANTO NETHERLANDS I</t>
  </si>
  <si>
    <t>LEVANTO NETHERLANDS II</t>
  </si>
  <si>
    <t>LEVANTO NETHERLANDS III</t>
  </si>
  <si>
    <t>BIO COGELYO NORMANDIE</t>
  </si>
  <si>
    <t>BERGERAC NC</t>
  </si>
  <si>
    <t>CHAUFFERIE CONDAT</t>
  </si>
  <si>
    <t>COGELYO GTDF</t>
  </si>
  <si>
    <t>CHALON EST</t>
  </si>
  <si>
    <t>CHAMBÉRY INST BISSY-BASSENS</t>
  </si>
  <si>
    <t>COFELY RÉSEAUX IDF</t>
  </si>
  <si>
    <t>COFELY SERVICES IDF ES</t>
  </si>
  <si>
    <t>CHAUFFERIE DE MEUDON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</si>
  <si>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</si>
  <si>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</si>
  <si>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</si>
  <si>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</si>
  <si>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</si>
  <si>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CHAUFFERIE SVCU VERSAILLES</t>
  </si>
  <si>
    <t>CONSTELLATION UTILITÉS SERVICES</t>
  </si>
  <si>
    <t>CHAUFFERIE DE VÉLIZY-V3</t>
  </si>
  <si>
    <t>GENNEDITH</t>
  </si>
  <si>
    <t>GREEN YELLOW HOLDING - ENR SOLAIRE</t>
  </si>
  <si>
    <t>LE MANS</t>
  </si>
  <si>
    <t>RENNES</t>
  </si>
  <si>
    <t>CLE ST MICHEL/ORGE</t>
  </si>
  <si>
    <t>SODC</t>
  </si>
  <si>
    <t>VAULX EN VELIN</t>
  </si>
  <si>
    <t>COFELY DISTRICT ENERGY</t>
  </si>
  <si>
    <t>CELE</t>
  </si>
  <si>
    <t>COFELY UK</t>
  </si>
  <si>
    <t>LEICESTER CENTER</t>
  </si>
  <si>
    <t>WHITEHALL</t>
  </si>
  <si>
    <t>CENTRALE DI MICHELIN</t>
  </si>
  <si>
    <t>CENTRALE DI SPINETTA MARENGO</t>
  </si>
  <si>
    <t>COFELY ITALIA</t>
  </si>
  <si>
    <t>Installed</t>
  </si>
  <si>
    <t>Total GDF SUEZ</t>
  </si>
  <si>
    <t xml:space="preserve"> Capacity (MW)</t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</si>
  <si>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</si>
  <si>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</si>
  <si>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t xml:space="preserve">Indicative approximative conversion table: </t>
  </si>
  <si>
    <t>SDC FIRMINY</t>
  </si>
  <si>
    <t>Contents:</t>
  </si>
  <si>
    <t>Main industrial assets</t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</si>
  <si>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</si>
  <si>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</si>
  <si>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r>
      <t>Exploration &amp; Production</t>
    </r>
    <r>
      <rPr>
        <sz val="12"/>
        <color theme="0" tint="-0.499984740745262"/>
        <rFont val="Wingdings 3"/>
        <family val="1"/>
        <charset val="2"/>
      </rPr>
      <t xml:space="preserve"> Ú</t>
    </r>
  </si>
  <si>
    <t>20 MW capacity</t>
  </si>
  <si>
    <t>60 MWf (cooling) capacity</t>
  </si>
  <si>
    <t>34 MW capacity</t>
  </si>
  <si>
    <t>156 MW capacity</t>
  </si>
  <si>
    <t>60 MW capacity</t>
  </si>
  <si>
    <t>288 MW capacity</t>
  </si>
  <si>
    <t>POPERINGE</t>
  </si>
  <si>
    <t>BISTERSBERG</t>
  </si>
  <si>
    <t>HORN</t>
  </si>
  <si>
    <t>KARSTADT II</t>
  </si>
  <si>
    <t>KARSTADT/BLUTHEN</t>
  </si>
  <si>
    <t>LOVENICH</t>
  </si>
  <si>
    <t>MOLAU/LEISLAU</t>
  </si>
  <si>
    <t>PECKELSHEIM</t>
  </si>
  <si>
    <t>QUERSTEDT</t>
  </si>
  <si>
    <t>SPESENROTH</t>
  </si>
  <si>
    <t>BESSE-SUR-ISSOLE(83)</t>
  </si>
  <si>
    <t>LE BOSC(34)</t>
  </si>
  <si>
    <t>MONTPELLIER(34)</t>
  </si>
  <si>
    <t>SAINT JEAN DU PIN(30)</t>
  </si>
  <si>
    <t>HUIRON,COURDEMANGES(51)</t>
  </si>
  <si>
    <t>RETHONVILLERS (80)</t>
  </si>
  <si>
    <t>BALENI</t>
  </si>
  <si>
    <t>SPP11</t>
  </si>
  <si>
    <t>SPP12</t>
  </si>
  <si>
    <t>EL AGUILA</t>
  </si>
  <si>
    <t>BECKWITH</t>
  </si>
  <si>
    <t>VREDENBURG</t>
  </si>
  <si>
    <t xml:space="preserve">Southern &amp; Eastern Europe </t>
  </si>
  <si>
    <t>Uruguay</t>
  </si>
  <si>
    <t>Kuwait</t>
  </si>
  <si>
    <t>1,070 km gas transportation network</t>
  </si>
  <si>
    <t>Gas storage with working capacity of 5 Bcf</t>
  </si>
  <si>
    <t>715 MMcfd (design capacity) regasification terminal</t>
  </si>
  <si>
    <t>400 MMcfd (design capacity) regasification terminal</t>
  </si>
  <si>
    <t>88 MMcfd (design capacity) regasification terminal</t>
  </si>
  <si>
    <t>186 km gas distribution network</t>
  </si>
  <si>
    <t>68 km gas distribution network</t>
  </si>
  <si>
    <t>Boston LNG Carrier</t>
  </si>
  <si>
    <t>LEUZE-EN-HAINAUT 2</t>
  </si>
  <si>
    <t>ZELE</t>
  </si>
  <si>
    <t>ZELZATE KNIPPEGROEN</t>
  </si>
  <si>
    <t>ZWIJNDRECHT (LANXESS RUBBER)</t>
  </si>
  <si>
    <t>HARTENFELSER KOPF 13</t>
  </si>
  <si>
    <t>BOOS(40)</t>
  </si>
  <si>
    <t>CHATEAURENARD(13)</t>
  </si>
  <si>
    <t>DROUPT-SAINT-BASLE (10)</t>
  </si>
  <si>
    <t>LARGENTIÈRE (07)</t>
  </si>
  <si>
    <t>ORGNAC L'AVEN (07)</t>
  </si>
  <si>
    <t>OZON/ARRAS-SUR-RHÔNE (07)</t>
  </si>
  <si>
    <t>ROQUETAILLADE (11)</t>
  </si>
  <si>
    <t>SAINT-GEORGES-LES-BAINS (07)</t>
  </si>
  <si>
    <t>SOMMEREUX (60)</t>
  </si>
  <si>
    <t>TRÉCON(51)</t>
  </si>
  <si>
    <t>VITROLLES(05)</t>
  </si>
  <si>
    <t>THAMMINAPATNAM PHASE I</t>
  </si>
  <si>
    <t>THAMMINAPATNAM PHASE II</t>
  </si>
  <si>
    <t>AZ ZOUR NORTH</t>
  </si>
  <si>
    <t>DURBAN</t>
  </si>
  <si>
    <t>PORT ELIZABETH</t>
  </si>
  <si>
    <t>HUMBER ENERGY</t>
  </si>
  <si>
    <t>South Asia, Middle East &amp; Africa</t>
  </si>
  <si>
    <t>(Tous)</t>
  </si>
  <si>
    <t>194 MMcfd (design capacity) regasification terminal</t>
  </si>
  <si>
    <t>275 km power transmission network</t>
  </si>
  <si>
    <r>
      <rPr>
        <b/>
        <sz val="10"/>
        <color theme="0"/>
        <rFont val="Arial"/>
        <family val="2"/>
      </rPr>
      <t xml:space="preserve"> Infrastructures - France - Distribution: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~±€5m EBITDA / TWh </t>
    </r>
  </si>
  <si>
    <t>Philippines</t>
  </si>
  <si>
    <t>6 networks</t>
  </si>
  <si>
    <t>568 MW capacity</t>
  </si>
  <si>
    <t>158 networks</t>
  </si>
  <si>
    <t>134 MW capacity</t>
  </si>
  <si>
    <t>35 MW capacity</t>
  </si>
  <si>
    <t>8160 MW capacity</t>
  </si>
  <si>
    <t>* ”Other” covers Ivory Coast and Egypt.</t>
  </si>
  <si>
    <t>350 MMcfd (design capacity) regasification terminal</t>
  </si>
  <si>
    <t>BELGIUM</t>
  </si>
  <si>
    <t>GERMANY</t>
  </si>
  <si>
    <t>RÖMERBERG II</t>
  </si>
  <si>
    <t>LUXEMBOURG</t>
  </si>
  <si>
    <t>NETHERLANDS</t>
  </si>
  <si>
    <t>FRANCE</t>
  </si>
  <si>
    <t>ARGUEL/SAINT-MAULVIS (80)</t>
  </si>
  <si>
    <t>ARTHEZ D'ASSON</t>
  </si>
  <si>
    <t>BAIS (53)</t>
  </si>
  <si>
    <t>BARRAGARY</t>
  </si>
  <si>
    <t>BEAUCAIRE (30)</t>
  </si>
  <si>
    <t>BEAUCAIRE/TARASCON (30)</t>
  </si>
  <si>
    <t>BEAUFOU (85)</t>
  </si>
  <si>
    <t>BOLLÈNE (84)</t>
  </si>
  <si>
    <t>BUIGNY-LES-GAMACHES (80)</t>
  </si>
  <si>
    <t>CAMBERNON (50)</t>
  </si>
  <si>
    <t>CANEHAN (76)</t>
  </si>
  <si>
    <t>CHAMPFLEURY1 (10)</t>
  </si>
  <si>
    <t>CRENNES-SUR-FRAUBÉE(53)</t>
  </si>
  <si>
    <t>CRUGUEL (56)</t>
  </si>
  <si>
    <t>ERBRAY (44)</t>
  </si>
  <si>
    <t>FALLERON (85)</t>
  </si>
  <si>
    <t>FOS-SUR-MER (13)</t>
  </si>
  <si>
    <t>FREIGNÉ (49)</t>
  </si>
  <si>
    <t>GUERVILLE MELLEVILLE (76)</t>
  </si>
  <si>
    <t>HANGEST-SUR-SOMME(80)</t>
  </si>
  <si>
    <t>HARCANVILLE (76)</t>
  </si>
  <si>
    <t>LA CROISETTE (60)</t>
  </si>
  <si>
    <t>LA DIVATTE (44)</t>
  </si>
  <si>
    <t>LE HORPS (53)</t>
  </si>
  <si>
    <t>LE POUZIN (07)</t>
  </si>
  <si>
    <t>LES TOURRETTES (26)</t>
  </si>
  <si>
    <t>LIHUS (60)</t>
  </si>
  <si>
    <t>MAISNIÈRES (80)</t>
  </si>
  <si>
    <t>MÉSANGER (44)</t>
  </si>
  <si>
    <t>MOTTE DE GALAURE (26)</t>
  </si>
  <si>
    <t>RAMBURES (80)</t>
  </si>
  <si>
    <t>ROCHEFORT EN VALDAINE (26)</t>
  </si>
  <si>
    <t>SAINT QUENTIN LA MOTTE (80)</t>
  </si>
  <si>
    <t>SAULCE SUR RHÔNE (27)</t>
  </si>
  <si>
    <t>SOUDAN (44)</t>
  </si>
  <si>
    <t>ST QUENTIN EN MAUGES (49)</t>
  </si>
  <si>
    <t>VALANJOU (49)</t>
  </si>
  <si>
    <t>VALLABRÈGUES (30)</t>
  </si>
  <si>
    <t>GREECE</t>
  </si>
  <si>
    <t>ITALY</t>
  </si>
  <si>
    <t>POLAND</t>
  </si>
  <si>
    <t>PORTUGAL</t>
  </si>
  <si>
    <t>PEGO I</t>
  </si>
  <si>
    <t>PEGO II - ELECGAS</t>
  </si>
  <si>
    <t>TAPADA - TURBOGAS</t>
  </si>
  <si>
    <t>ROMANIA</t>
  </si>
  <si>
    <t>SPAIN</t>
  </si>
  <si>
    <t>AUSTRALIA</t>
  </si>
  <si>
    <t>INDONESIA</t>
  </si>
  <si>
    <t>SINGAPORE</t>
  </si>
  <si>
    <t>THAILAND</t>
  </si>
  <si>
    <t>BRAZIL</t>
  </si>
  <si>
    <t>PIRASSUNUNGA</t>
  </si>
  <si>
    <t>SANTA MONICA</t>
  </si>
  <si>
    <t>CHILE</t>
  </si>
  <si>
    <t>PERU</t>
  </si>
  <si>
    <t>CANADA</t>
  </si>
  <si>
    <t>MEXICO</t>
  </si>
  <si>
    <t>PUERTO RICO</t>
  </si>
  <si>
    <t>BAHRAIN</t>
  </si>
  <si>
    <t>INDIA</t>
  </si>
  <si>
    <t>KUWAIT</t>
  </si>
  <si>
    <t>MOROCCO</t>
  </si>
  <si>
    <t>OMAN</t>
  </si>
  <si>
    <t>PAKISTAN</t>
  </si>
  <si>
    <t>QATAR</t>
  </si>
  <si>
    <t>SAUDI ARABIA</t>
  </si>
  <si>
    <t>SOUTH AFRICA</t>
  </si>
  <si>
    <t>TURKEY</t>
  </si>
  <si>
    <t>NEW CALEDONIA</t>
  </si>
  <si>
    <t>VANUATU</t>
  </si>
  <si>
    <t>WALLIS AND FUTUNA</t>
  </si>
  <si>
    <t>GEMBLOUX</t>
  </si>
  <si>
    <t>Not consolidated</t>
  </si>
  <si>
    <t>PERWEZ</t>
  </si>
  <si>
    <t>RAMACCA - SICILIA</t>
  </si>
  <si>
    <t>SAN BARTOLOMEO - APULIA</t>
  </si>
  <si>
    <t>SAN PANCRAZIO - PUGLIA</t>
  </si>
  <si>
    <t>SANT'ANNA - PUGLIA</t>
  </si>
  <si>
    <t>Values</t>
  </si>
  <si>
    <t>LNG GS</t>
  </si>
  <si>
    <t xml:space="preserve">          Weather sensitivity</t>
  </si>
  <si>
    <t>Q3</t>
  </si>
  <si>
    <t>Q4</t>
  </si>
  <si>
    <t>H2</t>
  </si>
  <si>
    <t>FY</t>
  </si>
  <si>
    <t>Non merchant refers to assets with one or several long term (&gt; 3 years) contracts</t>
  </si>
  <si>
    <t>GT GD 
LNG PT</t>
  </si>
  <si>
    <t>CWE</t>
  </si>
  <si>
    <t>SEE</t>
  </si>
  <si>
    <t>Étiquettes de lignes</t>
  </si>
  <si>
    <t>Total général</t>
  </si>
  <si>
    <t>Business line</t>
  </si>
  <si>
    <t>Business area</t>
  </si>
  <si>
    <t>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</si>
  <si>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</si>
  <si>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t>Conso. method</t>
  </si>
  <si>
    <t>Capa. MW 100%</t>
  </si>
  <si>
    <t>Capa. MW %conso</t>
  </si>
  <si>
    <t>BEE</t>
  </si>
  <si>
    <t>Hydro (1)</t>
  </si>
  <si>
    <t>BEI</t>
  </si>
  <si>
    <t>BES</t>
  </si>
  <si>
    <t>Contractual position (2)</t>
  </si>
  <si>
    <t>Somme de Capa. MW 100%</t>
  </si>
  <si>
    <t>Somme de Capa. MW %conso</t>
  </si>
  <si>
    <t>Net ownership %: GDF SUEZ shareholding</t>
  </si>
  <si>
    <t>% conso: % of consolidation for full and proportionally affiliates and % holding for equity consolidated companies</t>
  </si>
  <si>
    <t>(1) Including pumped storage</t>
  </si>
  <si>
    <t>(2) Non merchant refers to assets with one or several long term (&gt; 3 years) contracts</t>
  </si>
  <si>
    <t>V 2013.08.08</t>
  </si>
  <si>
    <t>Capa. MW Net owner.</t>
  </si>
  <si>
    <t>Somme de Capa. MW Net owner.</t>
  </si>
  <si>
    <t>Stublach</t>
  </si>
  <si>
    <t>Data as at 31 December 2014</t>
  </si>
  <si>
    <t>MOSTLY CONTRACTED</t>
  </si>
  <si>
    <t>MERCHANT</t>
  </si>
  <si>
    <t>NON MERCHANT</t>
  </si>
  <si>
    <t>GENK ZUID</t>
  </si>
  <si>
    <t>GENT HAVEN</t>
  </si>
  <si>
    <t>GINGELOM</t>
  </si>
  <si>
    <t>PARTIALLY CONTRACTED</t>
  </si>
  <si>
    <t>WUUSTWEZEL</t>
  </si>
  <si>
    <t>BERNES (80)</t>
  </si>
  <si>
    <t>BETHENIVILLE(51)</t>
  </si>
  <si>
    <t>CHITRY-QUENNE(89)</t>
  </si>
  <si>
    <t>CIREY-LÈS-MAREILLES(52)</t>
  </si>
  <si>
    <t>GROS-CHASTANG(19)</t>
  </si>
  <si>
    <t>JONCELS(34)</t>
  </si>
  <si>
    <t>LIEUVILLERS(60)</t>
  </si>
  <si>
    <t>MARCOLÈS(15)</t>
  </si>
  <si>
    <t>MESNIL ROUSSET (27)</t>
  </si>
  <si>
    <t>MONTMIRAIL VAUCHAMPS(51)</t>
  </si>
  <si>
    <t>SAINT-HILAIRE-LE-PETIT(51)</t>
  </si>
  <si>
    <t>ENEOP DVT</t>
  </si>
  <si>
    <t>SENTO SÉ E UMBURANAS</t>
  </si>
  <si>
    <t>TUBARAO</t>
  </si>
  <si>
    <t>CAMARONES</t>
  </si>
  <si>
    <t>SAFI</t>
  </si>
  <si>
    <t>MIRFA</t>
  </si>
  <si>
    <t>UK and Turkey</t>
  </si>
  <si>
    <t>FICOBEL</t>
  </si>
  <si>
    <t>(3) % Conso : % of consolidation for full and proportionally affiliates and % holding for equity consolidated companies</t>
  </si>
  <si>
    <r>
      <t xml:space="preserve">% Conso. </t>
    </r>
    <r>
      <rPr>
        <b/>
        <vertAlign val="superscript"/>
        <sz val="14"/>
        <color theme="0"/>
        <rFont val="Arial"/>
        <family val="2"/>
      </rPr>
      <t>(3)</t>
    </r>
  </si>
  <si>
    <r>
      <t xml:space="preserve">% Net Owner. </t>
    </r>
    <r>
      <rPr>
        <b/>
        <vertAlign val="superscript"/>
        <sz val="14"/>
        <color theme="0"/>
        <rFont val="Arial"/>
        <family val="2"/>
      </rPr>
      <t>(4)</t>
    </r>
  </si>
  <si>
    <t>Central Western Europe (CWE)</t>
  </si>
  <si>
    <t>Southern &amp; Eastern Europe (SEE)</t>
  </si>
  <si>
    <t>Production 2014</t>
  </si>
  <si>
    <t>* ”Other” covers Algeria, Egypt and Indonesia.</t>
  </si>
  <si>
    <t>* ”Other” covers France, Egypt, Algeria, Azerbaijan, Qatar, Libya, Indonesia, Malaysia, Australia,  USA and Brazil.</t>
  </si>
  <si>
    <t xml:space="preserve"> GS</t>
  </si>
  <si>
    <t>SAMEA</t>
  </si>
  <si>
    <t>UAE</t>
  </si>
  <si>
    <t>LAOS</t>
  </si>
  <si>
    <t>FRENCH POLYNESIA</t>
  </si>
  <si>
    <t>Construction</t>
  </si>
  <si>
    <r>
      <t>Power generation fleet</t>
    </r>
    <r>
      <rPr>
        <sz val="8"/>
        <color theme="0" tint="-0.499984740745262"/>
        <rFont val="Arial"/>
        <family val="2"/>
      </rPr>
      <t xml:space="preserve"> (as of June 30, 2015)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</si>
  <si>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r>
      <t>Power generation fleet (synthesis)</t>
    </r>
    <r>
      <rPr>
        <sz val="8"/>
        <color theme="0" tint="-0.499984740745262"/>
        <rFont val="Arial"/>
        <family val="2"/>
      </rPr>
      <t xml:space="preserve"> (as of June 30, 2015)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</si>
  <si>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t>Data as at 30 June 2015</t>
  </si>
  <si>
    <t>12,021 km gas distribution network</t>
  </si>
  <si>
    <t>Solgas (formerly Distrinor)</t>
  </si>
  <si>
    <t>2,290 km  power transmission &amp; distribution network</t>
  </si>
  <si>
    <t>GNL Del Plata (in construction)</t>
  </si>
  <si>
    <t>786 km gas distribution network</t>
  </si>
  <si>
    <t>700 km gas transportation network</t>
  </si>
  <si>
    <t>2,107 km gas distribution network</t>
  </si>
  <si>
    <t>1,202 km gas distribution network</t>
  </si>
  <si>
    <t>1,301 km gas distribution network</t>
  </si>
  <si>
    <t>740 km gas distribution network</t>
  </si>
  <si>
    <t>534 km gas distribution network</t>
  </si>
  <si>
    <t>2,624 km gas distribution network</t>
  </si>
  <si>
    <t>308 km gas transportation network</t>
  </si>
  <si>
    <t>GHENT</t>
  </si>
  <si>
    <t>ASPRES-SUR-BÜECH (05)</t>
  </si>
  <si>
    <t>CN'AIR OTHER</t>
  </si>
  <si>
    <t>SAINT-RESTITUT (26)</t>
  </si>
  <si>
    <t>SIGNES (83)</t>
  </si>
  <si>
    <t>DABROWICE</t>
  </si>
  <si>
    <t>PAITON 7&amp;8</t>
  </si>
  <si>
    <t>CANDIOTA</t>
  </si>
  <si>
    <t>LAGES COGENERATION FACILITY</t>
  </si>
  <si>
    <t>MEJILLONES I-II-III-VII</t>
  </si>
  <si>
    <t>WEST WINDSOR COGENERATION FACILITY</t>
  </si>
  <si>
    <t>BELLINGHAM COGENERATION FACILITY</t>
  </si>
  <si>
    <t>HOPEWELL COGENERATION FACILITY</t>
  </si>
  <si>
    <t>SAYREVILLE COGENERATION FACILITY</t>
  </si>
  <si>
    <t>UNITED KINGDOM</t>
  </si>
  <si>
    <t>CLE COGÉNÉRATION SETHELEC D'ARLES</t>
  </si>
  <si>
    <t>CLE COGÉNÉRATION SETHELEC SAILLAT</t>
  </si>
  <si>
    <t>COGÉNÉRATION INDUSTRIELLE SITE CONDAT</t>
  </si>
  <si>
    <t>Production H1 2015</t>
  </si>
  <si>
    <r>
      <t>TIHANGE 1</t>
    </r>
    <r>
      <rPr>
        <vertAlign val="superscript"/>
        <sz val="10"/>
        <rFont val="Arial"/>
        <family val="2"/>
      </rPr>
      <t>(**)</t>
    </r>
  </si>
  <si>
    <t>(**) lifetime extension until 01 October 2025</t>
  </si>
  <si>
    <t>(*) lifetime extension currently under discussion</t>
  </si>
  <si>
    <r>
      <t>DOEL 2</t>
    </r>
    <r>
      <rPr>
        <vertAlign val="superscript"/>
        <sz val="10"/>
        <rFont val="Arial"/>
        <family val="2"/>
      </rPr>
      <t>(*)</t>
    </r>
  </si>
  <si>
    <r>
      <t>DOEL 1</t>
    </r>
    <r>
      <rPr>
        <vertAlign val="superscript"/>
        <sz val="10"/>
        <rFont val="Arial"/>
        <family val="2"/>
      </rPr>
      <t>(*)</t>
    </r>
  </si>
  <si>
    <t>23,155 km gas distribution network</t>
  </si>
  <si>
    <t>18,534 km gas distribution network and gas storage of 300 Mm3</t>
  </si>
  <si>
    <t>Nordstream</t>
  </si>
  <si>
    <t>Russia to Germany</t>
  </si>
  <si>
    <t>1,224 km of 2 off-shore natural gas pipelines</t>
  </si>
  <si>
    <t>Capacity 126,540 m3, Operator Hoegh</t>
  </si>
  <si>
    <t>Capacity 154,500 m3, Operator GAZOCEAN</t>
  </si>
  <si>
    <t>Capacity 74,130  m3, Operator GAZOCEAN</t>
  </si>
  <si>
    <t>Capacity 138,000 m3, Operator BW Gas</t>
  </si>
  <si>
    <t>n/a</t>
  </si>
  <si>
    <r>
      <t xml:space="preserve">ENGIE presence </t>
    </r>
    <r>
      <rPr>
        <sz val="12"/>
        <color theme="0" tint="-0.499984740745262"/>
        <rFont val="Wingdings 3"/>
        <family val="1"/>
        <charset val="2"/>
      </rPr>
      <t>Ú</t>
    </r>
  </si>
  <si>
    <t>Data as at 30 June 2015, unless otherwise stated</t>
  </si>
  <si>
    <t>196,940 km gas distribution network in France as of 31 Dec. 2014</t>
  </si>
  <si>
    <t>32,056 km gas transmission network in France, connexions with Germany, Belgium and Switzerland</t>
  </si>
  <si>
    <t>1,167 km gas transmission network in Germany, connexions with Austria, Czeck Republic and France</t>
  </si>
  <si>
    <t>Regasification terminal, capacity of 8,25 Gm3/year</t>
  </si>
  <si>
    <t>Regasification terminal, capacity of 3 Gm3/year</t>
  </si>
  <si>
    <t>Regasification terminal, capacity of 10 Gm3/year</t>
  </si>
  <si>
    <t>Gas Storage with working capacity of 497 Mm3 (*)</t>
  </si>
  <si>
    <t>Gas Storage with working capacity of 570 Mm3 (*)</t>
  </si>
  <si>
    <t>Gas Storage with working capacity of 650 Mm3 (*)</t>
  </si>
  <si>
    <t>Gas Storage with working capacity of 3710 Mm3  (*)</t>
  </si>
  <si>
    <t>Gas Storage with working capacity of 880 Mm3 (*)</t>
  </si>
  <si>
    <t>Gas Storage with working capacity of 1310 Mm3 (*)</t>
  </si>
  <si>
    <t>Gas Storage with working capacity of 140 Mm3 (*)</t>
  </si>
  <si>
    <t>Gas Storage with working capacity of 530 Mm3 (*)</t>
  </si>
  <si>
    <t>Gas Storage with working capacity of 690 Mm3 (*)</t>
  </si>
  <si>
    <t>Gas Storage with working capacity of 220 Mm3 (*)</t>
  </si>
  <si>
    <t>Gas Storage with working capacity of 163 Mm3 (*)</t>
  </si>
  <si>
    <t>Gas Storage with working capacity of 80 Mm3 (*)</t>
  </si>
  <si>
    <t>Gas Storage with working capacity of 158 Mm3 (*)</t>
  </si>
  <si>
    <t>Gas Storage with working capacity of 840 Mm3 (*)</t>
  </si>
  <si>
    <t>Gas Storage with working capacity of 195 Mm3 (*)</t>
  </si>
  <si>
    <t>Gas Storage with working capacity of 150 Mm3 (*)</t>
  </si>
  <si>
    <t>Gas Storage with working capacity of 23 Mm3 (*)</t>
  </si>
  <si>
    <t>Gas Storage with working capacity of 119 Mm3 (*)</t>
  </si>
  <si>
    <t>Gas Storage with working capacity of 404 Mm3 (*)</t>
  </si>
  <si>
    <t>Gas Storage with working capacity of 100 Mm3 (*)</t>
  </si>
  <si>
    <r>
      <t xml:space="preserve">Saint-Clair-sur-Epte </t>
    </r>
    <r>
      <rPr>
        <vertAlign val="superscript"/>
        <sz val="10"/>
        <rFont val="Arial"/>
        <family val="2"/>
      </rPr>
      <t>(1)</t>
    </r>
  </si>
  <si>
    <r>
      <t xml:space="preserve">Soings-en-Sologne </t>
    </r>
    <r>
      <rPr>
        <vertAlign val="superscript"/>
        <sz val="10"/>
        <rFont val="Arial"/>
        <family val="2"/>
      </rPr>
      <t>(1)</t>
    </r>
  </si>
  <si>
    <r>
      <t xml:space="preserve">Trois Fontaines </t>
    </r>
    <r>
      <rPr>
        <vertAlign val="superscript"/>
        <sz val="10"/>
        <rFont val="Arial"/>
        <family val="2"/>
      </rPr>
      <t>(1)</t>
    </r>
  </si>
  <si>
    <t>(1) storage sites mothballed; (*) in proportion to the ownership detained</t>
  </si>
  <si>
    <t>Ramones II South - in construction</t>
  </si>
  <si>
    <r>
      <t xml:space="preserve">Weather sensitivity </t>
    </r>
    <r>
      <rPr>
        <sz val="12"/>
        <color theme="1" tint="0.499984740745262"/>
        <rFont val="Wingdings 3"/>
        <family val="1"/>
        <charset val="2"/>
      </rPr>
      <t>Ú</t>
    </r>
  </si>
  <si>
    <r>
      <t xml:space="preserve">Energy Services business line </t>
    </r>
    <r>
      <rPr>
        <b/>
        <sz val="9"/>
        <color indexed="9"/>
        <rFont val="Arial"/>
        <family val="2"/>
      </rPr>
      <t>(data as at 31 December 2014)</t>
    </r>
  </si>
  <si>
    <t>(4) % Net Ownership: ENGIE shareholding</t>
  </si>
  <si>
    <r>
      <rPr>
        <b/>
        <sz val="10"/>
        <color theme="0"/>
        <rFont val="Arial"/>
        <family val="2"/>
      </rPr>
      <t>Energy Europe – France - Gas sales: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~±10m EBITDA / TWh</t>
    </r>
    <r>
      <rPr>
        <b/>
        <vertAlign val="superscript"/>
        <sz val="10"/>
        <color theme="0"/>
        <rFont val="Arial"/>
        <family val="2"/>
      </rPr>
      <t>(1)</t>
    </r>
  </si>
</sst>
</file>

<file path=xl/styles.xml><?xml version="1.0" encoding="utf-8"?>
<styleSheet xmlns="http://schemas.openxmlformats.org/spreadsheetml/2006/main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[$-409]dd\-mmm\-yyyy;@"/>
    <numFmt numFmtId="167" formatCode="\+#,##0.0;\ \-#,##0.0"/>
    <numFmt numFmtId="168" formatCode="0.0"/>
  </numFmts>
  <fonts count="10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i/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  <font>
      <sz val="12"/>
      <color theme="1" tint="0.499984740745262"/>
      <name val="Arial"/>
      <family val="2"/>
    </font>
    <font>
      <sz val="8"/>
      <color theme="0" tint="-0.499984740745262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vertAlign val="superscript"/>
      <sz val="10"/>
      <color theme="0"/>
      <name val="Arial"/>
      <family val="2"/>
    </font>
    <font>
      <i/>
      <sz val="9"/>
      <color theme="1"/>
      <name val="Arial"/>
      <family val="2"/>
    </font>
    <font>
      <sz val="14"/>
      <color rgb="FF0086CD"/>
      <name val="Arial"/>
      <family val="2"/>
    </font>
    <font>
      <b/>
      <sz val="36"/>
      <color rgb="FF403387"/>
      <name val="Arial"/>
      <family val="2"/>
    </font>
    <font>
      <b/>
      <sz val="20"/>
      <color rgb="FF403387"/>
      <name val="Arial"/>
      <family val="2"/>
    </font>
    <font>
      <b/>
      <sz val="16"/>
      <color rgb="FF403387"/>
      <name val="Arial"/>
      <family val="2"/>
    </font>
    <font>
      <b/>
      <sz val="12"/>
      <color rgb="FF403387"/>
      <name val="Arial"/>
      <family val="2"/>
    </font>
    <font>
      <b/>
      <sz val="12"/>
      <color theme="1" tint="0.34998626667073579"/>
      <name val="Arial"/>
      <family val="2"/>
    </font>
    <font>
      <b/>
      <sz val="10"/>
      <color rgb="FF0095DA"/>
      <name val="Arial"/>
      <family val="2"/>
    </font>
    <font>
      <b/>
      <sz val="12"/>
      <color rgb="FF0095DA"/>
      <name val="Arial"/>
      <family val="2"/>
    </font>
    <font>
      <b/>
      <sz val="10"/>
      <color rgb="FFF47721"/>
      <name val="Arial"/>
      <family val="2"/>
    </font>
    <font>
      <b/>
      <sz val="12"/>
      <color rgb="FFF47721"/>
      <name val="Arial"/>
      <family val="2"/>
    </font>
    <font>
      <b/>
      <sz val="12"/>
      <color rgb="FFD31345"/>
      <name val="Arial"/>
      <family val="2"/>
    </font>
    <font>
      <i/>
      <sz val="10"/>
      <color rgb="FFFF0000"/>
      <name val="Arial"/>
      <family val="2"/>
    </font>
    <font>
      <sz val="11"/>
      <color theme="1"/>
      <name val="Arial Narrow"/>
      <family val="2"/>
    </font>
    <font>
      <i/>
      <sz val="12"/>
      <color theme="1"/>
      <name val="Arial Narrow"/>
      <family val="2"/>
    </font>
    <font>
      <sz val="14"/>
      <name val="Arial Narrow"/>
      <family val="2"/>
    </font>
    <font>
      <i/>
      <sz val="11"/>
      <color theme="1"/>
      <name val="Arial Narrow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i/>
      <sz val="10"/>
      <color theme="1"/>
      <name val="Arial Narrow"/>
      <family val="2"/>
    </font>
    <font>
      <strike/>
      <sz val="16"/>
      <name val="Arial Narrow"/>
      <family val="2"/>
    </font>
    <font>
      <sz val="16"/>
      <color rgb="FFFF0000"/>
      <name val="Arial Narrow"/>
      <family val="2"/>
    </font>
    <font>
      <b/>
      <sz val="24"/>
      <color rgb="FF00AAFF"/>
      <name val="Arial"/>
      <family val="2"/>
    </font>
    <font>
      <b/>
      <sz val="36"/>
      <color rgb="FF00AAFF"/>
      <name val="Arial"/>
      <family val="2"/>
    </font>
    <font>
      <b/>
      <sz val="16"/>
      <color rgb="FF00AAFF"/>
      <name val="Arial"/>
      <family val="2"/>
    </font>
    <font>
      <b/>
      <sz val="10"/>
      <color rgb="FF00AAFF"/>
      <name val="Arial"/>
      <family val="2"/>
    </font>
    <font>
      <sz val="10"/>
      <color rgb="FF00AAFF"/>
      <name val="Arial"/>
      <family val="2"/>
    </font>
    <font>
      <b/>
      <sz val="18"/>
      <color rgb="FF00AAFF"/>
      <name val="Arial"/>
      <family val="2"/>
    </font>
    <font>
      <b/>
      <sz val="14"/>
      <color rgb="FF00AAFF"/>
      <name val="Arial"/>
      <family val="2"/>
    </font>
    <font>
      <b/>
      <sz val="20"/>
      <color rgb="FF00AAFF"/>
      <name val="Arial"/>
      <family val="2"/>
    </font>
    <font>
      <strike/>
      <sz val="16"/>
      <color rgb="FFFF0000"/>
      <name val="Arial Narrow"/>
      <family val="2"/>
    </font>
    <font>
      <sz val="9"/>
      <name val="Arial"/>
      <family val="2"/>
    </font>
    <font>
      <sz val="12"/>
      <color theme="1" tint="0.499984740745262"/>
      <name val="Wingdings 3"/>
      <family val="1"/>
      <charset val="2"/>
    </font>
    <font>
      <b/>
      <sz val="9"/>
      <color indexed="9"/>
      <name val="Arial"/>
      <family val="2"/>
    </font>
    <font>
      <sz val="12"/>
      <color theme="1"/>
      <name val="Arial Narrow"/>
      <family val="2"/>
    </font>
  </fonts>
  <fills count="77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86CD"/>
        <bgColor indexed="64"/>
      </patternFill>
    </fill>
    <fill>
      <patternFill patternType="solid">
        <fgColor rgb="FF403387"/>
        <bgColor indexed="64"/>
      </patternFill>
    </fill>
    <fill>
      <patternFill patternType="solid">
        <fgColor rgb="FF0095DA"/>
        <bgColor indexed="64"/>
      </patternFill>
    </fill>
    <fill>
      <patternFill patternType="solid">
        <fgColor rgb="FFF47721"/>
        <bgColor indexed="64"/>
      </patternFill>
    </fill>
    <fill>
      <patternFill patternType="solid">
        <fgColor rgb="FFD31345"/>
        <bgColor indexed="64"/>
      </patternFill>
    </fill>
    <fill>
      <patternFill patternType="solid">
        <fgColor rgb="FFD4D0E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C6D4"/>
        <bgColor indexed="64"/>
      </patternFill>
    </fill>
    <fill>
      <patternFill patternType="solid">
        <fgColor rgb="FF004169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AAFF"/>
        <bgColor indexed="64"/>
      </patternFill>
    </fill>
  </fills>
  <borders count="64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ck">
        <color rgb="FF009999"/>
      </top>
      <bottom/>
      <diagonal/>
    </border>
    <border>
      <left/>
      <right/>
      <top/>
      <bottom style="thick">
        <color rgb="FF0099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rgb="FF403387"/>
      </bottom>
      <diagonal/>
    </border>
    <border>
      <left/>
      <right/>
      <top style="thick">
        <color rgb="FF403387"/>
      </top>
      <bottom style="thick">
        <color rgb="FF403387"/>
      </bottom>
      <diagonal/>
    </border>
    <border>
      <left/>
      <right/>
      <top style="thick">
        <color rgb="FF403387"/>
      </top>
      <bottom style="thick">
        <color rgb="FF009999"/>
      </bottom>
      <diagonal/>
    </border>
    <border>
      <left/>
      <right/>
      <top style="thick">
        <color rgb="FF009999"/>
      </top>
      <bottom style="thick">
        <color rgb="FF403387"/>
      </bottom>
      <diagonal/>
    </border>
    <border>
      <left/>
      <right/>
      <top style="thick">
        <color rgb="FF403387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2"/>
      </left>
      <right style="thin">
        <color indexed="64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theme="2"/>
      </left>
      <right style="thin">
        <color indexed="64"/>
      </right>
      <top/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dotted">
        <color theme="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rgb="FFCCEEFF"/>
      </top>
      <bottom style="thin">
        <color rgb="FFCCEEFF"/>
      </bottom>
      <diagonal/>
    </border>
    <border>
      <left/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 style="medium">
        <color rgb="FFFFFFFF"/>
      </right>
      <top style="thin">
        <color rgb="FFCCEEFF"/>
      </top>
      <bottom style="thin">
        <color rgb="FFCCEEFF"/>
      </bottom>
      <diagonal/>
    </border>
    <border>
      <left style="medium">
        <color rgb="FFFFFFFF"/>
      </left>
      <right/>
      <top style="thin">
        <color rgb="FFCCEEFF"/>
      </top>
      <bottom style="thin">
        <color rgb="FFCCEEFF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1021">
    <xf numFmtId="0" fontId="0" fillId="0" borderId="0"/>
    <xf numFmtId="9" fontId="3" fillId="0" borderId="0" applyFont="0" applyFill="0" applyBorder="0" applyAlignment="0" applyProtection="0"/>
    <xf numFmtId="0" fontId="4" fillId="2" borderId="0"/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166" fontId="7" fillId="5" borderId="0" applyNumberFormat="0" applyBorder="0" applyAlignment="0" applyProtection="0"/>
    <xf numFmtId="166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166" fontId="8" fillId="6" borderId="0" applyNumberFormat="0" applyBorder="0" applyAlignment="0" applyProtection="0"/>
    <xf numFmtId="166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166" fontId="7" fillId="8" borderId="0" applyNumberFormat="0" applyBorder="0" applyAlignment="0" applyProtection="0"/>
    <xf numFmtId="166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166" fontId="7" fillId="9" borderId="0" applyNumberFormat="0" applyBorder="0" applyAlignment="0" applyProtection="0"/>
    <xf numFmtId="166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166" fontId="8" fillId="10" borderId="0" applyNumberFormat="0" applyBorder="0" applyAlignment="0" applyProtection="0"/>
    <xf numFmtId="166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66" fontId="7" fillId="12" borderId="0" applyNumberFormat="0" applyBorder="0" applyAlignment="0" applyProtection="0"/>
    <xf numFmtId="166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166" fontId="7" fillId="13" borderId="0" applyNumberFormat="0" applyBorder="0" applyAlignment="0" applyProtection="0"/>
    <xf numFmtId="166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166" fontId="8" fillId="14" borderId="0" applyNumberFormat="0" applyBorder="0" applyAlignment="0" applyProtection="0"/>
    <xf numFmtId="166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166" fontId="7" fillId="8" borderId="0" applyNumberFormat="0" applyBorder="0" applyAlignment="0" applyProtection="0"/>
    <xf numFmtId="166" fontId="7" fillId="8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66" fontId="7" fillId="16" borderId="0" applyNumberFormat="0" applyBorder="0" applyAlignment="0" applyProtection="0"/>
    <xf numFmtId="166" fontId="7" fillId="1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166" fontId="8" fillId="9" borderId="0" applyNumberFormat="0" applyBorder="0" applyAlignment="0" applyProtection="0"/>
    <xf numFmtId="166" fontId="8" fillId="9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166" fontId="7" fillId="18" borderId="0" applyNumberFormat="0" applyBorder="0" applyAlignment="0" applyProtection="0"/>
    <xf numFmtId="166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166" fontId="7" fillId="19" borderId="0" applyNumberFormat="0" applyBorder="0" applyAlignment="0" applyProtection="0"/>
    <xf numFmtId="166" fontId="7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166" fontId="8" fillId="6" borderId="0" applyNumberFormat="0" applyBorder="0" applyAlignment="0" applyProtection="0"/>
    <xf numFmtId="166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166" fontId="7" fillId="20" borderId="0" applyNumberFormat="0" applyBorder="0" applyAlignment="0" applyProtection="0"/>
    <xf numFmtId="166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166" fontId="7" fillId="21" borderId="0" applyNumberFormat="0" applyBorder="0" applyAlignment="0" applyProtection="0"/>
    <xf numFmtId="166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166" fontId="8" fillId="22" borderId="0" applyNumberFormat="0" applyBorder="0" applyAlignment="0" applyProtection="0"/>
    <xf numFmtId="166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9" fillId="20" borderId="0" applyNumberFormat="0" applyBorder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0" fillId="24" borderId="1" applyNumberFormat="0" applyAlignment="0" applyProtection="0"/>
    <xf numFmtId="0" fontId="11" fillId="17" borderId="2" applyNumberFormat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166" fontId="13" fillId="25" borderId="0" applyNumberFormat="0" applyBorder="0" applyAlignment="0" applyProtection="0"/>
    <xf numFmtId="166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6" fontId="13" fillId="26" borderId="0" applyNumberFormat="0" applyBorder="0" applyAlignment="0" applyProtection="0"/>
    <xf numFmtId="166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166" fontId="13" fillId="27" borderId="0" applyNumberFormat="0" applyBorder="0" applyAlignment="0" applyProtection="0"/>
    <xf numFmtId="166" fontId="13" fillId="27" borderId="0" applyNumberFormat="0" applyBorder="0" applyAlignment="0" applyProtection="0"/>
    <xf numFmtId="166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7" fillId="21" borderId="1" applyNumberFormat="0" applyAlignment="0" applyProtection="0"/>
    <xf numFmtId="0" fontId="18" fillId="0" borderId="6" applyNumberFormat="0" applyFill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2" fillId="0" borderId="0"/>
    <xf numFmtId="166" fontId="4" fillId="2" borderId="0"/>
    <xf numFmtId="0" fontId="4" fillId="2" borderId="0"/>
    <xf numFmtId="0" fontId="4" fillId="2" borderId="0"/>
    <xf numFmtId="0" fontId="4" fillId="2" borderId="0"/>
    <xf numFmtId="0" fontId="3" fillId="0" borderId="0"/>
    <xf numFmtId="0" fontId="4" fillId="2" borderId="0"/>
    <xf numFmtId="0" fontId="3" fillId="0" borderId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4" fillId="20" borderId="1" applyNumberFormat="0" applyFon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0" fontId="19" fillId="24" borderId="7" applyNumberFormat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0" fontId="21" fillId="28" borderId="8" applyNumberFormat="0" applyProtection="0">
      <alignment horizontal="left" vertical="top" indent="1"/>
    </xf>
    <xf numFmtId="166" fontId="21" fillId="28" borderId="8" applyNumberFormat="0" applyProtection="0">
      <alignment horizontal="left" vertical="top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0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1" borderId="1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2" borderId="9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3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4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5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6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7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8" borderId="1" applyNumberFormat="0" applyProtection="0">
      <alignment horizontal="right" vertical="center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4" fillId="39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22" fillId="40" borderId="9" applyNumberFormat="0" applyProtection="0">
      <alignment horizontal="left" vertical="center" indent="1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1" borderId="1" applyNumberFormat="0" applyProtection="0">
      <alignment horizontal="right" vertical="center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2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4" fontId="4" fillId="41" borderId="9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166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3" borderId="1" applyNumberFormat="0" applyProtection="0">
      <alignment horizontal="left" vertical="center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0" borderId="8" applyNumberFormat="0" applyProtection="0">
      <alignment horizontal="left" vertical="top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166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4" borderId="1" applyNumberFormat="0" applyProtection="0">
      <alignment horizontal="left" vertical="center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0" fontId="4" fillId="41" borderId="8" applyNumberFormat="0" applyProtection="0">
      <alignment horizontal="left" vertical="top" indent="1"/>
    </xf>
    <xf numFmtId="166" fontId="4" fillId="41" borderId="8" applyNumberFormat="0" applyProtection="0">
      <alignment horizontal="left" vertical="top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166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1" applyNumberFormat="0" applyProtection="0">
      <alignment horizontal="left" vertical="center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0" fontId="4" fillId="45" borderId="8" applyNumberFormat="0" applyProtection="0">
      <alignment horizontal="left" vertical="top" indent="1"/>
    </xf>
    <xf numFmtId="166" fontId="4" fillId="45" borderId="8" applyNumberFormat="0" applyProtection="0">
      <alignment horizontal="left" vertical="top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166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1" applyNumberFormat="0" applyProtection="0">
      <alignment horizontal="left" vertical="center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0" fontId="4" fillId="42" borderId="8" applyNumberFormat="0" applyProtection="0">
      <alignment horizontal="left" vertical="top" indent="1"/>
    </xf>
    <xf numFmtId="166" fontId="4" fillId="42" borderId="8" applyNumberFormat="0" applyProtection="0">
      <alignment horizontal="left" vertical="top" indent="1"/>
    </xf>
    <xf numFmtId="0" fontId="4" fillId="46" borderId="10" applyNumberFormat="0">
      <protection locked="0"/>
    </xf>
    <xf numFmtId="0" fontId="4" fillId="46" borderId="10" applyNumberFormat="0">
      <protection locked="0"/>
    </xf>
    <xf numFmtId="0" fontId="4" fillId="46" borderId="10" applyNumberFormat="0">
      <protection locked="0"/>
    </xf>
    <xf numFmtId="0" fontId="4" fillId="46" borderId="10" applyNumberFormat="0">
      <protection locked="0"/>
    </xf>
    <xf numFmtId="0" fontId="4" fillId="46" borderId="10" applyNumberFormat="0">
      <protection locked="0"/>
    </xf>
    <xf numFmtId="166" fontId="4" fillId="46" borderId="10" applyNumberFormat="0">
      <protection locked="0"/>
    </xf>
    <xf numFmtId="166" fontId="4" fillId="46" borderId="10" applyNumberFormat="0">
      <protection locked="0"/>
    </xf>
    <xf numFmtId="166" fontId="4" fillId="46" borderId="10" applyNumberFormat="0">
      <protection locked="0"/>
    </xf>
    <xf numFmtId="166" fontId="4" fillId="46" borderId="10" applyNumberFormat="0">
      <protection locked="0"/>
    </xf>
    <xf numFmtId="0" fontId="4" fillId="46" borderId="10" applyNumberFormat="0">
      <protection locked="0"/>
    </xf>
    <xf numFmtId="166" fontId="4" fillId="46" borderId="10" applyNumberFormat="0">
      <protection locked="0"/>
    </xf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0" fontId="6" fillId="40" borderId="11" applyBorder="0"/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3" fillId="47" borderId="8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0" fillId="48" borderId="12" applyNumberFormat="0" applyProtection="0">
      <alignment vertical="center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4" fontId="23" fillId="43" borderId="8" applyNumberFormat="0" applyProtection="0">
      <alignment horizontal="left" vertical="center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0" fontId="23" fillId="47" borderId="8" applyNumberFormat="0" applyProtection="0">
      <alignment horizontal="left" vertical="top" indent="1"/>
    </xf>
    <xf numFmtId="166" fontId="23" fillId="47" borderId="8" applyNumberFormat="0" applyProtection="0">
      <alignment horizontal="left" vertical="top" indent="1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0" fontId="23" fillId="41" borderId="8" applyNumberFormat="0" applyProtection="0">
      <alignment horizontal="left" vertical="top" indent="1"/>
    </xf>
    <xf numFmtId="166" fontId="23" fillId="41" borderId="8" applyNumberFormat="0" applyProtection="0">
      <alignment horizontal="left" vertical="top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4" fontId="24" fillId="50" borderId="9" applyNumberFormat="0" applyProtection="0">
      <alignment horizontal="left" vertical="center" indent="1"/>
    </xf>
    <xf numFmtId="0" fontId="4" fillId="51" borderId="12"/>
    <xf numFmtId="166" fontId="4" fillId="51" borderId="12"/>
    <xf numFmtId="166" fontId="4" fillId="51" borderId="12"/>
    <xf numFmtId="166" fontId="4" fillId="51" borderId="12"/>
    <xf numFmtId="166" fontId="4" fillId="51" borderId="12"/>
    <xf numFmtId="166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0" fontId="4" fillId="51" borderId="12"/>
    <xf numFmtId="166" fontId="4" fillId="51" borderId="12"/>
    <xf numFmtId="166" fontId="4" fillId="51" borderId="12"/>
    <xf numFmtId="166" fontId="4" fillId="51" borderId="12"/>
    <xf numFmtId="0" fontId="4" fillId="51" borderId="12"/>
    <xf numFmtId="0" fontId="4" fillId="51" borderId="12"/>
    <xf numFmtId="0" fontId="4" fillId="51" borderId="12"/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4" fontId="25" fillId="46" borderId="1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13" fillId="0" borderId="13" applyNumberFormat="0" applyFill="0" applyAlignment="0" applyProtection="0"/>
    <xf numFmtId="0" fontId="27" fillId="0" borderId="0" applyNumberFormat="0" applyFill="0" applyBorder="0" applyAlignment="0" applyProtection="0"/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4" fillId="28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20" fillId="29" borderId="1" applyNumberFormat="0" applyProtection="0">
      <alignment vertical="center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29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4" fillId="0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20" fillId="49" borderId="1" applyNumberFormat="0" applyProtection="0">
      <alignment horizontal="right" vertical="center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4" fillId="3" borderId="35" applyNumberFormat="0" applyProtection="0">
      <alignment horizontal="left" vertical="center" indent="1"/>
    </xf>
    <xf numFmtId="4" fontId="4" fillId="3" borderId="35" applyNumberFormat="0" applyProtection="0">
      <alignment horizontal="left" vertical="center" indent="1"/>
    </xf>
    <xf numFmtId="0" fontId="4" fillId="43" borderId="35" applyNumberFormat="0" applyProtection="0">
      <alignment horizontal="left" vertical="center" indent="1"/>
    </xf>
    <xf numFmtId="4" fontId="20" fillId="49" borderId="35" applyNumberFormat="0" applyProtection="0">
      <alignment horizontal="right" vertical="center"/>
    </xf>
    <xf numFmtId="4" fontId="4" fillId="0" borderId="35" applyNumberFormat="0" applyProtection="0">
      <alignment horizontal="right" vertical="center"/>
    </xf>
    <xf numFmtId="4" fontId="4" fillId="3" borderId="35" applyNumberFormat="0" applyProtection="0">
      <alignment horizontal="left" vertical="center" indent="1"/>
    </xf>
    <xf numFmtId="0" fontId="4" fillId="43" borderId="35" applyNumberFormat="0" applyProtection="0">
      <alignment horizontal="left" vertical="center" indent="1"/>
    </xf>
    <xf numFmtId="4" fontId="20" fillId="49" borderId="35" applyNumberFormat="0" applyProtection="0">
      <alignment horizontal="right" vertical="center"/>
    </xf>
    <xf numFmtId="4" fontId="4" fillId="0" borderId="35" applyNumberFormat="0" applyProtection="0">
      <alignment horizontal="right" vertical="center"/>
    </xf>
    <xf numFmtId="0" fontId="9" fillId="20" borderId="0" applyNumberFormat="0" applyBorder="0" applyAlignment="0" applyProtection="0"/>
    <xf numFmtId="0" fontId="11" fillId="17" borderId="2" applyNumberFormat="0" applyAlignment="0" applyProtection="0"/>
    <xf numFmtId="0" fontId="7" fillId="13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4" fontId="4" fillId="3" borderId="58" applyNumberFormat="0" applyProtection="0">
      <alignment horizontal="left" vertical="center" indent="1"/>
    </xf>
    <xf numFmtId="4" fontId="4" fillId="3" borderId="58" applyNumberFormat="0" applyProtection="0">
      <alignment horizontal="left" vertical="center" indent="1"/>
    </xf>
    <xf numFmtId="4" fontId="4" fillId="3" borderId="58" applyNumberFormat="0" applyProtection="0">
      <alignment horizontal="left" vertical="center" indent="1"/>
    </xf>
    <xf numFmtId="4" fontId="4" fillId="3" borderId="63" applyNumberFormat="0" applyProtection="0">
      <alignment horizontal="left" vertical="center" indent="1"/>
    </xf>
    <xf numFmtId="4" fontId="4" fillId="3" borderId="63" applyNumberFormat="0" applyProtection="0">
      <alignment horizontal="left" vertical="center" indent="1"/>
    </xf>
  </cellStyleXfs>
  <cellXfs count="315">
    <xf numFmtId="0" fontId="0" fillId="0" borderId="0" xfId="0"/>
    <xf numFmtId="0" fontId="28" fillId="0" borderId="0" xfId="0" applyFont="1"/>
    <xf numFmtId="0" fontId="5" fillId="52" borderId="0" xfId="2" applyFont="1" applyFill="1" applyBorder="1" applyAlignment="1">
      <alignment horizontal="center" vertical="center" wrapText="1"/>
    </xf>
    <xf numFmtId="165" fontId="5" fillId="52" borderId="0" xfId="2" applyNumberFormat="1" applyFont="1" applyFill="1" applyBorder="1" applyAlignment="1">
      <alignment horizontal="center" vertical="center" wrapText="1"/>
    </xf>
    <xf numFmtId="0" fontId="22" fillId="52" borderId="0" xfId="2" applyFont="1" applyFill="1" applyBorder="1" applyAlignment="1">
      <alignment horizontal="left" vertical="center" wrapText="1"/>
    </xf>
    <xf numFmtId="165" fontId="22" fillId="52" borderId="0" xfId="2" applyNumberFormat="1" applyFont="1" applyFill="1" applyBorder="1" applyAlignment="1">
      <alignment horizontal="center" vertical="center" wrapText="1"/>
    </xf>
    <xf numFmtId="0" fontId="22" fillId="52" borderId="0" xfId="2" applyFont="1" applyFill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8" fillId="52" borderId="0" xfId="0" applyFont="1" applyFill="1"/>
    <xf numFmtId="0" fontId="29" fillId="52" borderId="0" xfId="0" applyFont="1" applyFill="1" applyBorder="1" applyAlignment="1">
      <alignment vertical="center"/>
    </xf>
    <xf numFmtId="0" fontId="28" fillId="52" borderId="0" xfId="0" applyFont="1" applyFill="1" applyBorder="1"/>
    <xf numFmtId="0" fontId="30" fillId="52" borderId="0" xfId="0" applyFont="1" applyFill="1"/>
    <xf numFmtId="0" fontId="35" fillId="52" borderId="0" xfId="0" applyFont="1" applyFill="1" applyBorder="1" applyAlignment="1">
      <alignment horizontal="center" vertical="center"/>
    </xf>
    <xf numFmtId="0" fontId="1" fillId="52" borderId="0" xfId="0" applyFont="1" applyFill="1"/>
    <xf numFmtId="0" fontId="1" fillId="52" borderId="0" xfId="0" applyFont="1" applyFill="1" applyBorder="1"/>
    <xf numFmtId="0" fontId="2" fillId="52" borderId="18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28" fillId="0" borderId="0" xfId="0" applyFont="1" applyAlignment="1"/>
    <xf numFmtId="0" fontId="0" fillId="0" borderId="0" xfId="0"/>
    <xf numFmtId="0" fontId="0" fillId="52" borderId="0" xfId="0" applyFill="1" applyBorder="1"/>
    <xf numFmtId="165" fontId="5" fillId="55" borderId="0" xfId="2" applyNumberFormat="1" applyFont="1" applyFill="1" applyBorder="1" applyAlignment="1">
      <alignment horizontal="center" vertical="center" wrapText="1"/>
    </xf>
    <xf numFmtId="9" fontId="31" fillId="52" borderId="0" xfId="1" applyFont="1" applyFill="1" applyAlignment="1">
      <alignment horizontal="center" vertical="center"/>
    </xf>
    <xf numFmtId="0" fontId="31" fillId="52" borderId="0" xfId="0" applyFont="1" applyFill="1" applyAlignment="1">
      <alignment horizontal="left" vertical="center"/>
    </xf>
    <xf numFmtId="0" fontId="28" fillId="0" borderId="0" xfId="0" applyFont="1" applyAlignment="1">
      <alignment horizontal="center"/>
    </xf>
    <xf numFmtId="0" fontId="44" fillId="0" borderId="0" xfId="0" applyFont="1"/>
    <xf numFmtId="0" fontId="22" fillId="52" borderId="0" xfId="2" applyFont="1" applyFill="1" applyBorder="1" applyAlignment="1">
      <alignment horizontal="center" vertical="center" wrapText="1"/>
    </xf>
    <xf numFmtId="9" fontId="22" fillId="52" borderId="0" xfId="307" applyFont="1" applyFill="1" applyBorder="1" applyAlignment="1">
      <alignment vertical="center" wrapText="1"/>
    </xf>
    <xf numFmtId="0" fontId="28" fillId="0" borderId="0" xfId="0" applyFont="1" applyAlignment="1">
      <alignment wrapText="1"/>
    </xf>
    <xf numFmtId="0" fontId="22" fillId="56" borderId="0" xfId="2" applyFont="1" applyFill="1" applyBorder="1" applyAlignment="1">
      <alignment horizontal="left" vertical="center" wrapText="1"/>
    </xf>
    <xf numFmtId="165" fontId="22" fillId="56" borderId="0" xfId="2" applyNumberFormat="1" applyFont="1" applyFill="1" applyBorder="1" applyAlignment="1">
      <alignment horizontal="center" vertical="center" wrapText="1"/>
    </xf>
    <xf numFmtId="0" fontId="38" fillId="0" borderId="0" xfId="0" applyFont="1" applyBorder="1" applyAlignment="1">
      <alignment wrapText="1"/>
    </xf>
    <xf numFmtId="0" fontId="38" fillId="0" borderId="0" xfId="0" applyFont="1" applyAlignment="1">
      <alignment wrapText="1"/>
    </xf>
    <xf numFmtId="0" fontId="22" fillId="56" borderId="0" xfId="2" applyFont="1" applyFill="1" applyBorder="1" applyAlignment="1">
      <alignment vertical="center" wrapText="1"/>
    </xf>
    <xf numFmtId="0" fontId="28" fillId="0" borderId="16" xfId="0" applyFont="1" applyBorder="1" applyAlignment="1">
      <alignment wrapText="1"/>
    </xf>
    <xf numFmtId="0" fontId="28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5" fillId="52" borderId="0" xfId="2" applyFont="1" applyFill="1" applyBorder="1" applyAlignment="1">
      <alignment horizontal="right" vertical="center" wrapText="1"/>
    </xf>
    <xf numFmtId="2" fontId="22" fillId="52" borderId="0" xfId="274" applyNumberFormat="1" applyFont="1" applyFill="1" applyBorder="1" applyAlignment="1">
      <alignment horizontal="center" wrapText="1"/>
    </xf>
    <xf numFmtId="0" fontId="45" fillId="0" borderId="0" xfId="0" applyFont="1"/>
    <xf numFmtId="0" fontId="46" fillId="0" borderId="0" xfId="0" applyFont="1"/>
    <xf numFmtId="0" fontId="35" fillId="52" borderId="0" xfId="0" applyFont="1" applyFill="1" applyBorder="1" applyAlignment="1">
      <alignment horizontal="center" vertical="center" wrapText="1"/>
    </xf>
    <xf numFmtId="0" fontId="50" fillId="52" borderId="23" xfId="0" applyFont="1" applyFill="1" applyBorder="1" applyAlignment="1">
      <alignment horizontal="left" vertical="center" indent="1"/>
    </xf>
    <xf numFmtId="0" fontId="50" fillId="52" borderId="24" xfId="0" applyFont="1" applyFill="1" applyBorder="1" applyAlignment="1">
      <alignment horizontal="left" vertical="center" indent="1"/>
    </xf>
    <xf numFmtId="0" fontId="28" fillId="58" borderId="0" xfId="0" applyFont="1" applyFill="1" applyBorder="1"/>
    <xf numFmtId="0" fontId="50" fillId="52" borderId="25" xfId="0" applyFont="1" applyFill="1" applyBorder="1" applyAlignment="1">
      <alignment horizontal="left" vertical="center" indent="1"/>
    </xf>
    <xf numFmtId="0" fontId="45" fillId="52" borderId="0" xfId="0" applyFont="1" applyFill="1"/>
    <xf numFmtId="0" fontId="52" fillId="52" borderId="0" xfId="0" applyFont="1" applyFill="1" applyBorder="1" applyAlignment="1">
      <alignment horizontal="center" vertical="center"/>
    </xf>
    <xf numFmtId="0" fontId="50" fillId="52" borderId="27" xfId="0" applyFont="1" applyFill="1" applyBorder="1" applyAlignment="1">
      <alignment horizontal="left" vertical="center" indent="1"/>
    </xf>
    <xf numFmtId="0" fontId="32" fillId="52" borderId="0" xfId="0" applyFont="1" applyFill="1" applyBorder="1" applyAlignment="1">
      <alignment horizontal="left" vertical="center" wrapText="1"/>
    </xf>
    <xf numFmtId="0" fontId="42" fillId="52" borderId="0" xfId="0" applyFont="1" applyFill="1"/>
    <xf numFmtId="0" fontId="1" fillId="57" borderId="0" xfId="0" quotePrefix="1" applyFont="1" applyFill="1" applyAlignment="1">
      <alignment vertical="center"/>
    </xf>
    <xf numFmtId="0" fontId="1" fillId="60" borderId="0" xfId="0" quotePrefix="1" applyFont="1" applyFill="1" applyAlignment="1">
      <alignment vertical="center"/>
    </xf>
    <xf numFmtId="0" fontId="28" fillId="61" borderId="0" xfId="0" applyFont="1" applyFill="1"/>
    <xf numFmtId="0" fontId="22" fillId="0" borderId="0" xfId="2" applyFont="1" applyFill="1" applyBorder="1" applyAlignment="1">
      <alignment vertical="center" wrapText="1"/>
    </xf>
    <xf numFmtId="168" fontId="2" fillId="52" borderId="17" xfId="0" applyNumberFormat="1" applyFont="1" applyFill="1" applyBorder="1" applyAlignment="1">
      <alignment horizontal="center"/>
    </xf>
    <xf numFmtId="168" fontId="2" fillId="52" borderId="0" xfId="0" applyNumberFormat="1" applyFont="1" applyFill="1" applyBorder="1" applyAlignment="1">
      <alignment horizontal="center"/>
    </xf>
    <xf numFmtId="168" fontId="2" fillId="52" borderId="18" xfId="0" applyNumberFormat="1" applyFont="1" applyFill="1" applyBorder="1" applyAlignment="1">
      <alignment horizontal="center"/>
    </xf>
    <xf numFmtId="168" fontId="2" fillId="52" borderId="0" xfId="0" applyNumberFormat="1" applyFont="1" applyFill="1" applyAlignment="1">
      <alignment horizontal="center"/>
    </xf>
    <xf numFmtId="165" fontId="22" fillId="56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0" fillId="52" borderId="0" xfId="0" applyFill="1"/>
    <xf numFmtId="0" fontId="5" fillId="52" borderId="0" xfId="996" applyNumberFormat="1" applyFont="1" applyFill="1" applyBorder="1" applyAlignment="1">
      <alignment vertical="center"/>
    </xf>
    <xf numFmtId="0" fontId="22" fillId="52" borderId="0" xfId="996" applyNumberFormat="1" applyFont="1" applyFill="1" applyBorder="1" applyAlignment="1">
      <alignment vertical="center"/>
    </xf>
    <xf numFmtId="0" fontId="55" fillId="52" borderId="0" xfId="0" applyFont="1" applyFill="1" applyAlignment="1">
      <alignment wrapText="1"/>
    </xf>
    <xf numFmtId="0" fontId="47" fillId="52" borderId="0" xfId="0" applyFont="1" applyFill="1"/>
    <xf numFmtId="0" fontId="44" fillId="0" borderId="0" xfId="0" applyFont="1" applyAlignment="1">
      <alignment horizontal="left" indent="1"/>
    </xf>
    <xf numFmtId="0" fontId="42" fillId="0" borderId="0" xfId="0" applyFont="1"/>
    <xf numFmtId="0" fontId="57" fillId="0" borderId="0" xfId="0" applyFont="1"/>
    <xf numFmtId="0" fontId="41" fillId="5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62" borderId="0" xfId="0" applyFill="1"/>
    <xf numFmtId="0" fontId="63" fillId="0" borderId="0" xfId="2" applyFont="1" applyFill="1" applyBorder="1" applyAlignment="1">
      <alignment vertical="center"/>
    </xf>
    <xf numFmtId="0" fontId="22" fillId="0" borderId="0" xfId="2" applyFont="1" applyFill="1" applyBorder="1" applyAlignment="1">
      <alignment horizontal="left" vertical="center" wrapText="1"/>
    </xf>
    <xf numFmtId="168" fontId="2" fillId="52" borderId="34" xfId="0" applyNumberFormat="1" applyFont="1" applyFill="1" applyBorder="1" applyAlignment="1">
      <alignment horizontal="center"/>
    </xf>
    <xf numFmtId="0" fontId="64" fillId="0" borderId="0" xfId="2" applyFont="1" applyFill="1" applyBorder="1" applyAlignment="1">
      <alignment vertical="center"/>
    </xf>
    <xf numFmtId="49" fontId="28" fillId="52" borderId="0" xfId="0" applyNumberFormat="1" applyFont="1" applyFill="1"/>
    <xf numFmtId="0" fontId="43" fillId="52" borderId="0" xfId="0" applyFont="1" applyFill="1"/>
    <xf numFmtId="0" fontId="28" fillId="0" borderId="0" xfId="0" quotePrefix="1" applyFont="1"/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66" fillId="0" borderId="0" xfId="0" applyFont="1" applyFill="1" applyBorder="1" applyAlignment="1">
      <alignment horizontal="left" vertical="center"/>
    </xf>
    <xf numFmtId="0" fontId="50" fillId="52" borderId="21" xfId="0" applyFont="1" applyFill="1" applyBorder="1" applyAlignment="1">
      <alignment horizontal="left" vertical="center" indent="1"/>
    </xf>
    <xf numFmtId="0" fontId="38" fillId="0" borderId="0" xfId="0" applyFont="1"/>
    <xf numFmtId="0" fontId="5" fillId="52" borderId="16" xfId="0" applyFont="1" applyFill="1" applyBorder="1" applyAlignment="1">
      <alignment horizontal="center" vertical="center" wrapText="1"/>
    </xf>
    <xf numFmtId="0" fontId="22" fillId="52" borderId="16" xfId="0" applyFont="1" applyFill="1" applyBorder="1" applyAlignment="1">
      <alignment horizontal="center" vertical="center" wrapText="1"/>
    </xf>
    <xf numFmtId="0" fontId="22" fillId="52" borderId="0" xfId="0" applyFont="1" applyFill="1" applyBorder="1"/>
    <xf numFmtId="0" fontId="22" fillId="52" borderId="0" xfId="0" applyFont="1" applyFill="1"/>
    <xf numFmtId="0" fontId="22" fillId="52" borderId="0" xfId="0" applyFont="1" applyFill="1" applyAlignment="1">
      <alignment horizontal="center"/>
    </xf>
    <xf numFmtId="0" fontId="22" fillId="52" borderId="17" xfId="0" applyFont="1" applyFill="1" applyBorder="1"/>
    <xf numFmtId="0" fontId="22" fillId="52" borderId="17" xfId="0" applyFont="1" applyFill="1" applyBorder="1" applyAlignment="1">
      <alignment horizontal="center"/>
    </xf>
    <xf numFmtId="0" fontId="5" fillId="52" borderId="18" xfId="0" applyFont="1" applyFill="1" applyBorder="1"/>
    <xf numFmtId="0" fontId="5" fillId="52" borderId="18" xfId="0" applyFont="1" applyFill="1" applyBorder="1" applyAlignment="1">
      <alignment horizontal="center"/>
    </xf>
    <xf numFmtId="0" fontId="5" fillId="52" borderId="18" xfId="0" applyFont="1" applyFill="1" applyBorder="1" applyAlignment="1">
      <alignment horizontal="center" vertical="center" wrapText="1"/>
    </xf>
    <xf numFmtId="168" fontId="22" fillId="52" borderId="0" xfId="0" applyNumberFormat="1" applyFont="1" applyFill="1" applyAlignment="1">
      <alignment horizontal="center"/>
    </xf>
    <xf numFmtId="168" fontId="22" fillId="52" borderId="17" xfId="0" applyNumberFormat="1" applyFont="1" applyFill="1" applyBorder="1" applyAlignment="1">
      <alignment horizontal="center"/>
    </xf>
    <xf numFmtId="168" fontId="22" fillId="52" borderId="0" xfId="0" applyNumberFormat="1" applyFont="1" applyFill="1" applyBorder="1" applyAlignment="1">
      <alignment horizontal="center"/>
    </xf>
    <xf numFmtId="168" fontId="5" fillId="52" borderId="18" xfId="0" applyNumberFormat="1" applyFont="1" applyFill="1" applyBorder="1" applyAlignment="1">
      <alignment horizontal="center"/>
    </xf>
    <xf numFmtId="0" fontId="41" fillId="52" borderId="0" xfId="0" applyFont="1" applyFill="1" applyAlignment="1">
      <alignment horizontal="left" vertical="center"/>
    </xf>
    <xf numFmtId="9" fontId="41" fillId="52" borderId="0" xfId="1" applyFont="1" applyFill="1" applyAlignment="1">
      <alignment horizontal="center" vertical="center"/>
    </xf>
    <xf numFmtId="0" fontId="0" fillId="0" borderId="0" xfId="0" applyFill="1"/>
    <xf numFmtId="0" fontId="0" fillId="63" borderId="0" xfId="0" applyFill="1"/>
    <xf numFmtId="0" fontId="67" fillId="0" borderId="0" xfId="0" applyFont="1"/>
    <xf numFmtId="0" fontId="57" fillId="0" borderId="39" xfId="0" applyFont="1" applyBorder="1"/>
    <xf numFmtId="0" fontId="61" fillId="0" borderId="40" xfId="0" applyFont="1" applyBorder="1"/>
    <xf numFmtId="0" fontId="0" fillId="0" borderId="43" xfId="0" applyBorder="1"/>
    <xf numFmtId="0" fontId="69" fillId="0" borderId="0" xfId="0" applyFont="1" applyFill="1" applyBorder="1" applyAlignment="1">
      <alignment vertical="center"/>
    </xf>
    <xf numFmtId="0" fontId="70" fillId="0" borderId="0" xfId="0" applyFont="1" applyFill="1" applyAlignment="1">
      <alignment vertical="center" wrapText="1"/>
    </xf>
    <xf numFmtId="0" fontId="70" fillId="0" borderId="0" xfId="0" applyFont="1" applyFill="1" applyAlignment="1">
      <alignment vertical="center"/>
    </xf>
    <xf numFmtId="0" fontId="48" fillId="54" borderId="0" xfId="0" applyFont="1" applyFill="1" applyBorder="1" applyAlignment="1">
      <alignment horizontal="center" vertical="center" wrapText="1"/>
    </xf>
    <xf numFmtId="0" fontId="48" fillId="64" borderId="0" xfId="0" applyFont="1" applyFill="1" applyBorder="1" applyAlignment="1">
      <alignment horizontal="center" vertical="center" wrapText="1"/>
    </xf>
    <xf numFmtId="0" fontId="49" fillId="65" borderId="0" xfId="0" applyFont="1" applyFill="1" applyBorder="1" applyAlignment="1">
      <alignment horizontal="center" vertical="center" wrapText="1" readingOrder="1"/>
    </xf>
    <xf numFmtId="0" fontId="48" fillId="66" borderId="0" xfId="0" applyFont="1" applyFill="1" applyBorder="1" applyAlignment="1">
      <alignment horizontal="center" vertical="center" wrapText="1"/>
    </xf>
    <xf numFmtId="0" fontId="49" fillId="67" borderId="0" xfId="0" applyFont="1" applyFill="1" applyBorder="1" applyAlignment="1">
      <alignment horizontal="center" vertical="center" wrapText="1" readingOrder="1"/>
    </xf>
    <xf numFmtId="49" fontId="50" fillId="53" borderId="0" xfId="0" applyNumberFormat="1" applyFont="1" applyFill="1" applyBorder="1" applyAlignment="1">
      <alignment horizontal="center" vertical="center" wrapText="1"/>
    </xf>
    <xf numFmtId="49" fontId="50" fillId="53" borderId="31" xfId="0" applyNumberFormat="1" applyFont="1" applyFill="1" applyBorder="1" applyAlignment="1">
      <alignment horizontal="center" vertical="center" wrapText="1"/>
    </xf>
    <xf numFmtId="49" fontId="50" fillId="56" borderId="21" xfId="0" applyNumberFormat="1" applyFont="1" applyFill="1" applyBorder="1" applyAlignment="1">
      <alignment horizontal="center" vertical="center" wrapText="1"/>
    </xf>
    <xf numFmtId="49" fontId="50" fillId="56" borderId="28" xfId="0" applyNumberFormat="1" applyFont="1" applyFill="1" applyBorder="1" applyAlignment="1">
      <alignment horizontal="center" vertical="center" wrapText="1"/>
    </xf>
    <xf numFmtId="49" fontId="50" fillId="56" borderId="23" xfId="0" applyNumberFormat="1" applyFont="1" applyFill="1" applyBorder="1" applyAlignment="1">
      <alignment horizontal="center" vertical="center" wrapText="1"/>
    </xf>
    <xf numFmtId="49" fontId="50" fillId="56" borderId="29" xfId="0" applyNumberFormat="1" applyFont="1" applyFill="1" applyBorder="1" applyAlignment="1">
      <alignment horizontal="center" vertical="center" wrapText="1"/>
    </xf>
    <xf numFmtId="49" fontId="53" fillId="56" borderId="29" xfId="0" applyNumberFormat="1" applyFont="1" applyFill="1" applyBorder="1" applyAlignment="1">
      <alignment horizontal="center" vertical="center" wrapText="1"/>
    </xf>
    <xf numFmtId="49" fontId="54" fillId="56" borderId="29" xfId="0" applyNumberFormat="1" applyFont="1" applyFill="1" applyBorder="1" applyAlignment="1">
      <alignment horizontal="center" vertical="center" wrapText="1"/>
    </xf>
    <xf numFmtId="49" fontId="50" fillId="56" borderId="24" xfId="0" applyNumberFormat="1" applyFont="1" applyFill="1" applyBorder="1" applyAlignment="1">
      <alignment horizontal="center" vertical="center" wrapText="1"/>
    </xf>
    <xf numFmtId="49" fontId="50" fillId="56" borderId="30" xfId="0" applyNumberFormat="1" applyFont="1" applyFill="1" applyBorder="1" applyAlignment="1">
      <alignment horizontal="center" vertical="center" wrapText="1"/>
    </xf>
    <xf numFmtId="49" fontId="50" fillId="56" borderId="25" xfId="0" applyNumberFormat="1" applyFont="1" applyFill="1" applyBorder="1" applyAlignment="1">
      <alignment horizontal="center" vertical="center" wrapText="1"/>
    </xf>
    <xf numFmtId="49" fontId="50" fillId="56" borderId="32" xfId="0" applyNumberFormat="1" applyFont="1" applyFill="1" applyBorder="1" applyAlignment="1">
      <alignment horizontal="center" vertical="center" wrapText="1"/>
    </xf>
    <xf numFmtId="49" fontId="50" fillId="56" borderId="27" xfId="0" applyNumberFormat="1" applyFont="1" applyFill="1" applyBorder="1" applyAlignment="1">
      <alignment horizontal="center" vertical="center" wrapText="1"/>
    </xf>
    <xf numFmtId="49" fontId="50" fillId="56" borderId="33" xfId="0" applyNumberFormat="1" applyFont="1" applyFill="1" applyBorder="1" applyAlignment="1">
      <alignment horizontal="center" vertical="center" wrapText="1"/>
    </xf>
    <xf numFmtId="49" fontId="50" fillId="68" borderId="28" xfId="0" applyNumberFormat="1" applyFont="1" applyFill="1" applyBorder="1" applyAlignment="1">
      <alignment horizontal="center" vertical="center" wrapText="1"/>
    </xf>
    <xf numFmtId="49" fontId="50" fillId="68" borderId="29" xfId="0" applyNumberFormat="1" applyFont="1" applyFill="1" applyBorder="1" applyAlignment="1">
      <alignment horizontal="center" vertical="center" wrapText="1"/>
    </xf>
    <xf numFmtId="49" fontId="50" fillId="68" borderId="30" xfId="0" applyNumberFormat="1" applyFont="1" applyFill="1" applyBorder="1" applyAlignment="1">
      <alignment horizontal="center" vertical="center" wrapText="1"/>
    </xf>
    <xf numFmtId="49" fontId="50" fillId="68" borderId="32" xfId="0" applyNumberFormat="1" applyFont="1" applyFill="1" applyBorder="1" applyAlignment="1">
      <alignment horizontal="center" vertical="center" wrapText="1"/>
    </xf>
    <xf numFmtId="49" fontId="50" fillId="68" borderId="32" xfId="0" applyNumberFormat="1" applyFont="1" applyFill="1" applyBorder="1" applyAlignment="1">
      <alignment horizontal="center" vertical="center" wrapText="1" readingOrder="1"/>
    </xf>
    <xf numFmtId="49" fontId="50" fillId="68" borderId="29" xfId="0" applyNumberFormat="1" applyFont="1" applyFill="1" applyBorder="1" applyAlignment="1">
      <alignment horizontal="center" vertical="center" wrapText="1" readingOrder="1"/>
    </xf>
    <xf numFmtId="49" fontId="50" fillId="68" borderId="30" xfId="0" applyNumberFormat="1" applyFont="1" applyFill="1" applyBorder="1" applyAlignment="1">
      <alignment horizontal="center" vertical="center" wrapText="1" readingOrder="1"/>
    </xf>
    <xf numFmtId="49" fontId="50" fillId="68" borderId="33" xfId="0" applyNumberFormat="1" applyFont="1" applyFill="1" applyBorder="1" applyAlignment="1">
      <alignment horizontal="center" vertical="center" wrapText="1"/>
    </xf>
    <xf numFmtId="49" fontId="50" fillId="69" borderId="28" xfId="0" applyNumberFormat="1" applyFont="1" applyFill="1" applyBorder="1" applyAlignment="1">
      <alignment horizontal="center" vertical="center" wrapText="1"/>
    </xf>
    <xf numFmtId="49" fontId="50" fillId="69" borderId="29" xfId="0" applyNumberFormat="1" applyFont="1" applyFill="1" applyBorder="1" applyAlignment="1">
      <alignment horizontal="center" vertical="center" wrapText="1"/>
    </xf>
    <xf numFmtId="49" fontId="50" fillId="69" borderId="30" xfId="0" applyNumberFormat="1" applyFont="1" applyFill="1" applyBorder="1" applyAlignment="1">
      <alignment horizontal="center" vertical="center" wrapText="1"/>
    </xf>
    <xf numFmtId="49" fontId="50" fillId="69" borderId="32" xfId="0" applyNumberFormat="1" applyFont="1" applyFill="1" applyBorder="1" applyAlignment="1">
      <alignment horizontal="center" vertical="center" wrapText="1"/>
    </xf>
    <xf numFmtId="49" fontId="50" fillId="69" borderId="33" xfId="0" applyNumberFormat="1" applyFont="1" applyFill="1" applyBorder="1" applyAlignment="1">
      <alignment horizontal="center" vertical="center" wrapText="1"/>
    </xf>
    <xf numFmtId="49" fontId="50" fillId="62" borderId="29" xfId="0" applyNumberFormat="1" applyFont="1" applyFill="1" applyBorder="1" applyAlignment="1">
      <alignment horizontal="center" vertical="center" wrapText="1"/>
    </xf>
    <xf numFmtId="49" fontId="50" fillId="62" borderId="30" xfId="0" applyNumberFormat="1" applyFont="1" applyFill="1" applyBorder="1" applyAlignment="1">
      <alignment horizontal="center" vertical="center" wrapText="1"/>
    </xf>
    <xf numFmtId="49" fontId="50" fillId="62" borderId="32" xfId="0" applyNumberFormat="1" applyFont="1" applyFill="1" applyBorder="1" applyAlignment="1">
      <alignment horizontal="center" vertical="center" wrapText="1"/>
    </xf>
    <xf numFmtId="49" fontId="50" fillId="62" borderId="29" xfId="0" applyNumberFormat="1" applyFont="1" applyFill="1" applyBorder="1" applyAlignment="1">
      <alignment horizontal="center" vertical="center" wrapText="1" readingOrder="1"/>
    </xf>
    <xf numFmtId="49" fontId="50" fillId="62" borderId="32" xfId="0" applyNumberFormat="1" applyFont="1" applyFill="1" applyBorder="1" applyAlignment="1">
      <alignment horizontal="center" vertical="center" wrapText="1" readingOrder="1"/>
    </xf>
    <xf numFmtId="49" fontId="50" fillId="62" borderId="33" xfId="0" applyNumberFormat="1" applyFont="1" applyFill="1" applyBorder="1" applyAlignment="1">
      <alignment horizontal="center" vertical="center" wrapText="1"/>
    </xf>
    <xf numFmtId="0" fontId="50" fillId="53" borderId="0" xfId="0" applyFont="1" applyFill="1" applyBorder="1" applyAlignment="1">
      <alignment horizontal="left" vertical="center"/>
    </xf>
    <xf numFmtId="49" fontId="50" fillId="70" borderId="28" xfId="0" applyNumberFormat="1" applyFont="1" applyFill="1" applyBorder="1" applyAlignment="1">
      <alignment horizontal="center" vertical="center" wrapText="1"/>
    </xf>
    <xf numFmtId="49" fontId="50" fillId="70" borderId="29" xfId="0" applyNumberFormat="1" applyFont="1" applyFill="1" applyBorder="1" applyAlignment="1">
      <alignment horizontal="center" vertical="center" wrapText="1"/>
    </xf>
    <xf numFmtId="49" fontId="50" fillId="70" borderId="30" xfId="0" applyNumberFormat="1" applyFont="1" applyFill="1" applyBorder="1" applyAlignment="1">
      <alignment horizontal="center" vertical="center" wrapText="1"/>
    </xf>
    <xf numFmtId="49" fontId="50" fillId="70" borderId="32" xfId="0" applyNumberFormat="1" applyFont="1" applyFill="1" applyBorder="1" applyAlignment="1">
      <alignment horizontal="center" vertical="center" wrapText="1"/>
    </xf>
    <xf numFmtId="49" fontId="50" fillId="70" borderId="33" xfId="0" applyNumberFormat="1" applyFont="1" applyFill="1" applyBorder="1" applyAlignment="1">
      <alignment horizontal="center" vertical="center" wrapText="1"/>
    </xf>
    <xf numFmtId="49" fontId="50" fillId="53" borderId="31" xfId="0" applyNumberFormat="1" applyFont="1" applyFill="1" applyBorder="1" applyAlignment="1">
      <alignment horizontal="center" vertical="center" wrapText="1" readingOrder="1"/>
    </xf>
    <xf numFmtId="0" fontId="5" fillId="55" borderId="0" xfId="2" applyFont="1" applyFill="1" applyBorder="1" applyAlignment="1">
      <alignment horizontal="left" vertical="center" wrapText="1"/>
    </xf>
    <xf numFmtId="0" fontId="32" fillId="68" borderId="0" xfId="2" applyFont="1" applyFill="1" applyBorder="1" applyAlignment="1">
      <alignment horizontal="left" vertical="center" wrapText="1"/>
    </xf>
    <xf numFmtId="165" fontId="32" fillId="68" borderId="0" xfId="2" applyNumberFormat="1" applyFont="1" applyFill="1" applyBorder="1" applyAlignment="1">
      <alignment horizontal="center" vertical="center" wrapText="1"/>
    </xf>
    <xf numFmtId="0" fontId="5" fillId="68" borderId="0" xfId="2" applyFont="1" applyFill="1" applyBorder="1" applyAlignment="1">
      <alignment horizontal="left" vertical="center" wrapText="1"/>
    </xf>
    <xf numFmtId="165" fontId="5" fillId="68" borderId="0" xfId="2" applyNumberFormat="1" applyFont="1" applyFill="1" applyBorder="1" applyAlignment="1">
      <alignment horizontal="center" vertical="center" wrapText="1"/>
    </xf>
    <xf numFmtId="0" fontId="71" fillId="68" borderId="0" xfId="2" applyFont="1" applyFill="1" applyBorder="1" applyAlignment="1">
      <alignment horizontal="left" vertical="center" wrapText="1"/>
    </xf>
    <xf numFmtId="0" fontId="72" fillId="55" borderId="0" xfId="2" applyFont="1" applyFill="1" applyBorder="1" applyAlignment="1">
      <alignment horizontal="left" vertical="center" wrapText="1"/>
    </xf>
    <xf numFmtId="0" fontId="74" fillId="62" borderId="0" xfId="2" applyFont="1" applyFill="1" applyBorder="1" applyAlignment="1">
      <alignment horizontal="left" vertical="center" wrapText="1"/>
    </xf>
    <xf numFmtId="0" fontId="73" fillId="62" borderId="0" xfId="2" applyFont="1" applyFill="1" applyBorder="1" applyAlignment="1">
      <alignment horizontal="center" vertical="center" wrapText="1"/>
    </xf>
    <xf numFmtId="165" fontId="73" fillId="62" borderId="0" xfId="2" applyNumberFormat="1" applyFont="1" applyFill="1" applyBorder="1" applyAlignment="1">
      <alignment horizontal="center" vertical="center" wrapText="1"/>
    </xf>
    <xf numFmtId="0" fontId="5" fillId="69" borderId="0" xfId="2" applyFont="1" applyFill="1" applyBorder="1" applyAlignment="1">
      <alignment horizontal="left" vertical="center" wrapText="1"/>
    </xf>
    <xf numFmtId="165" fontId="5" fillId="69" borderId="0" xfId="2" applyNumberFormat="1" applyFont="1" applyFill="1" applyBorder="1" applyAlignment="1">
      <alignment horizontal="center" vertical="center" wrapText="1"/>
    </xf>
    <xf numFmtId="0" fontId="75" fillId="69" borderId="0" xfId="2" applyFont="1" applyFill="1" applyBorder="1" applyAlignment="1">
      <alignment horizontal="left" vertical="center" wrapText="1"/>
    </xf>
    <xf numFmtId="165" fontId="75" fillId="69" borderId="0" xfId="2" applyNumberFormat="1" applyFont="1" applyFill="1" applyBorder="1" applyAlignment="1">
      <alignment horizontal="center" vertical="center" wrapText="1"/>
    </xf>
    <xf numFmtId="0" fontId="76" fillId="69" borderId="0" xfId="2" applyFont="1" applyFill="1" applyBorder="1" applyAlignment="1">
      <alignment horizontal="left" vertical="center" wrapText="1"/>
    </xf>
    <xf numFmtId="0" fontId="33" fillId="67" borderId="0" xfId="2" applyFont="1" applyFill="1" applyBorder="1" applyAlignment="1">
      <alignment horizontal="left" vertical="center" wrapText="1"/>
    </xf>
    <xf numFmtId="3" fontId="33" fillId="67" borderId="0" xfId="2" applyNumberFormat="1" applyFont="1" applyFill="1" applyBorder="1" applyAlignment="1">
      <alignment horizontal="left" vertical="center" wrapText="1"/>
    </xf>
    <xf numFmtId="0" fontId="77" fillId="70" borderId="0" xfId="2" applyFont="1" applyFill="1" applyBorder="1" applyAlignment="1">
      <alignment horizontal="left" vertical="center" wrapText="1"/>
    </xf>
    <xf numFmtId="165" fontId="77" fillId="70" borderId="0" xfId="2" applyNumberFormat="1" applyFont="1" applyFill="1" applyBorder="1" applyAlignment="1">
      <alignment horizontal="right" vertical="center" wrapText="1"/>
    </xf>
    <xf numFmtId="0" fontId="77" fillId="70" borderId="0" xfId="2" applyFont="1" applyFill="1" applyBorder="1" applyAlignment="1">
      <alignment horizontal="left" vertical="center"/>
    </xf>
    <xf numFmtId="0" fontId="78" fillId="52" borderId="0" xfId="0" applyFont="1" applyFill="1"/>
    <xf numFmtId="14" fontId="79" fillId="0" borderId="0" xfId="0" applyNumberFormat="1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50" fillId="52" borderId="0" xfId="0" applyFont="1" applyFill="1" applyBorder="1" applyAlignment="1">
      <alignment horizontal="left" vertical="center" indent="1"/>
    </xf>
    <xf numFmtId="49" fontId="50" fillId="56" borderId="0" xfId="0" applyNumberFormat="1" applyFont="1" applyFill="1" applyBorder="1" applyAlignment="1">
      <alignment horizontal="center" vertical="center" wrapText="1"/>
    </xf>
    <xf numFmtId="49" fontId="50" fillId="56" borderId="31" xfId="0" applyNumberFormat="1" applyFont="1" applyFill="1" applyBorder="1" applyAlignment="1">
      <alignment horizontal="center" vertical="center" wrapText="1"/>
    </xf>
    <xf numFmtId="49" fontId="50" fillId="68" borderId="31" xfId="0" applyNumberFormat="1" applyFont="1" applyFill="1" applyBorder="1" applyAlignment="1">
      <alignment horizontal="center" vertical="center" wrapText="1"/>
    </xf>
    <xf numFmtId="49" fontId="50" fillId="62" borderId="31" xfId="0" applyNumberFormat="1" applyFont="1" applyFill="1" applyBorder="1" applyAlignment="1">
      <alignment horizontal="center" vertical="center" wrapText="1"/>
    </xf>
    <xf numFmtId="49" fontId="50" fillId="69" borderId="31" xfId="0" applyNumberFormat="1" applyFont="1" applyFill="1" applyBorder="1" applyAlignment="1">
      <alignment horizontal="center" vertical="center" wrapText="1"/>
    </xf>
    <xf numFmtId="49" fontId="50" fillId="70" borderId="31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55" fillId="52" borderId="0" xfId="0" applyFont="1" applyFill="1" applyAlignment="1">
      <alignment horizontal="center" vertical="center"/>
    </xf>
    <xf numFmtId="0" fontId="0" fillId="52" borderId="0" xfId="0" applyFill="1" applyAlignment="1"/>
    <xf numFmtId="0" fontId="46" fillId="52" borderId="22" xfId="0" applyFont="1" applyFill="1" applyBorder="1" applyAlignment="1">
      <alignment horizontal="center" vertical="center" textRotation="90" wrapText="1"/>
    </xf>
    <xf numFmtId="0" fontId="30" fillId="52" borderId="0" xfId="0" applyFont="1" applyFill="1" applyAlignment="1">
      <alignment wrapText="1"/>
    </xf>
    <xf numFmtId="0" fontId="47" fillId="52" borderId="0" xfId="0" applyFont="1" applyFill="1" applyAlignment="1"/>
    <xf numFmtId="0" fontId="0" fillId="0" borderId="0" xfId="0" pivotButton="1"/>
    <xf numFmtId="49" fontId="50" fillId="70" borderId="45" xfId="0" applyNumberFormat="1" applyFont="1" applyFill="1" applyBorder="1" applyAlignment="1">
      <alignment horizontal="center" vertical="center" wrapText="1"/>
    </xf>
    <xf numFmtId="49" fontId="50" fillId="70" borderId="46" xfId="0" applyNumberFormat="1" applyFont="1" applyFill="1" applyBorder="1" applyAlignment="1">
      <alignment horizontal="center" vertical="center" wrapText="1"/>
    </xf>
    <xf numFmtId="49" fontId="50" fillId="70" borderId="47" xfId="0" applyNumberFormat="1" applyFont="1" applyFill="1" applyBorder="1" applyAlignment="1">
      <alignment horizontal="center" vertical="center" wrapText="1"/>
    </xf>
    <xf numFmtId="0" fontId="46" fillId="53" borderId="22" xfId="0" applyFont="1" applyFill="1" applyBorder="1" applyAlignment="1">
      <alignment vertical="center" textRotation="90"/>
    </xf>
    <xf numFmtId="49" fontId="50" fillId="70" borderId="49" xfId="0" applyNumberFormat="1" applyFont="1" applyFill="1" applyBorder="1" applyAlignment="1">
      <alignment horizontal="center" vertical="center" wrapText="1"/>
    </xf>
    <xf numFmtId="49" fontId="50" fillId="70" borderId="48" xfId="0" applyNumberFormat="1" applyFont="1" applyFill="1" applyBorder="1" applyAlignment="1">
      <alignment horizontal="center" vertical="center" wrapText="1"/>
    </xf>
    <xf numFmtId="49" fontId="50" fillId="70" borderId="50" xfId="0" applyNumberFormat="1" applyFont="1" applyFill="1" applyBorder="1" applyAlignment="1">
      <alignment horizontal="center" vertical="center" wrapText="1"/>
    </xf>
    <xf numFmtId="0" fontId="80" fillId="0" borderId="0" xfId="0" applyFont="1" applyAlignment="1">
      <alignment vertical="top"/>
    </xf>
    <xf numFmtId="167" fontId="1" fillId="57" borderId="20" xfId="0" applyNumberFormat="1" applyFont="1" applyFill="1" applyBorder="1" applyAlignment="1">
      <alignment horizontal="center" vertical="center"/>
    </xf>
    <xf numFmtId="167" fontId="1" fillId="60" borderId="38" xfId="0" applyNumberFormat="1" applyFont="1" applyFill="1" applyBorder="1" applyAlignment="1">
      <alignment horizontal="center" vertical="center"/>
    </xf>
    <xf numFmtId="167" fontId="1" fillId="57" borderId="38" xfId="0" applyNumberFormat="1" applyFont="1" applyFill="1" applyBorder="1" applyAlignment="1">
      <alignment horizontal="center" vertical="center"/>
    </xf>
    <xf numFmtId="0" fontId="80" fillId="52" borderId="0" xfId="0" applyFont="1" applyFill="1" applyBorder="1" applyAlignment="1">
      <alignment vertical="top"/>
    </xf>
    <xf numFmtId="49" fontId="81" fillId="56" borderId="29" xfId="0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vertical="center"/>
    </xf>
    <xf numFmtId="0" fontId="82" fillId="0" borderId="0" xfId="0" applyFont="1" applyAlignment="1">
      <alignment vertical="top"/>
    </xf>
    <xf numFmtId="0" fontId="83" fillId="71" borderId="53" xfId="997" applyNumberFormat="1" applyFont="1" applyFill="1" applyBorder="1" applyAlignment="1">
      <alignment horizontal="center" vertical="center" wrapText="1"/>
    </xf>
    <xf numFmtId="0" fontId="83" fillId="71" borderId="53" xfId="997" quotePrefix="1" applyNumberFormat="1" applyFont="1" applyFill="1" applyBorder="1" applyAlignment="1">
      <alignment horizontal="center" vertical="center" wrapText="1"/>
    </xf>
    <xf numFmtId="0" fontId="83" fillId="71" borderId="53" xfId="996" applyNumberFormat="1" applyFont="1" applyFill="1" applyBorder="1" applyAlignment="1">
      <alignment horizontal="center" vertical="center" wrapText="1"/>
    </xf>
    <xf numFmtId="0" fontId="83" fillId="71" borderId="54" xfId="996" applyNumberFormat="1" applyFont="1" applyFill="1" applyBorder="1" applyAlignment="1">
      <alignment horizontal="center" vertical="center" wrapText="1"/>
    </xf>
    <xf numFmtId="0" fontId="0" fillId="72" borderId="55" xfId="0" applyNumberFormat="1" applyFont="1" applyFill="1" applyBorder="1" applyAlignment="1">
      <alignment horizontal="center" vertical="center"/>
    </xf>
    <xf numFmtId="0" fontId="0" fillId="72" borderId="55" xfId="0" applyNumberFormat="1" applyFont="1" applyFill="1" applyBorder="1" applyAlignment="1">
      <alignment vertical="center"/>
    </xf>
    <xf numFmtId="9" fontId="0" fillId="72" borderId="55" xfId="1" applyNumberFormat="1" applyFont="1" applyFill="1" applyBorder="1" applyAlignment="1">
      <alignment horizontal="center" vertical="center"/>
    </xf>
    <xf numFmtId="9" fontId="0" fillId="72" borderId="55" xfId="0" applyNumberFormat="1" applyFont="1" applyFill="1" applyBorder="1" applyAlignment="1">
      <alignment horizontal="center" vertical="center"/>
    </xf>
    <xf numFmtId="3" fontId="0" fillId="72" borderId="55" xfId="0" applyNumberFormat="1" applyFont="1" applyFill="1" applyBorder="1" applyAlignment="1">
      <alignment vertical="center"/>
    </xf>
    <xf numFmtId="3" fontId="0" fillId="72" borderId="56" xfId="0" applyNumberFormat="1" applyFont="1" applyFill="1" applyBorder="1" applyAlignment="1">
      <alignment vertical="center"/>
    </xf>
    <xf numFmtId="0" fontId="0" fillId="73" borderId="55" xfId="0" applyNumberFormat="1" applyFont="1" applyFill="1" applyBorder="1" applyAlignment="1">
      <alignment horizontal="center" vertical="center"/>
    </xf>
    <xf numFmtId="0" fontId="0" fillId="73" borderId="55" xfId="0" applyNumberFormat="1" applyFont="1" applyFill="1" applyBorder="1" applyAlignment="1">
      <alignment vertical="center"/>
    </xf>
    <xf numFmtId="9" fontId="0" fillId="73" borderId="55" xfId="1" applyNumberFormat="1" applyFont="1" applyFill="1" applyBorder="1" applyAlignment="1">
      <alignment horizontal="center" vertical="center"/>
    </xf>
    <xf numFmtId="9" fontId="0" fillId="73" borderId="55" xfId="0" applyNumberFormat="1" applyFont="1" applyFill="1" applyBorder="1" applyAlignment="1">
      <alignment horizontal="center" vertical="center"/>
    </xf>
    <xf numFmtId="3" fontId="0" fillId="73" borderId="55" xfId="0" applyNumberFormat="1" applyFont="1" applyFill="1" applyBorder="1" applyAlignment="1">
      <alignment vertical="center"/>
    </xf>
    <xf numFmtId="3" fontId="0" fillId="73" borderId="56" xfId="0" applyNumberFormat="1" applyFont="1" applyFill="1" applyBorder="1" applyAlignment="1">
      <alignment vertical="center"/>
    </xf>
    <xf numFmtId="0" fontId="80" fillId="52" borderId="0" xfId="0" applyFont="1" applyFill="1" applyBorder="1" applyAlignment="1">
      <alignment vertical="center"/>
    </xf>
    <xf numFmtId="3" fontId="0" fillId="0" borderId="0" xfId="0" applyNumberFormat="1" applyAlignment="1">
      <alignment horizontal="center"/>
    </xf>
    <xf numFmtId="0" fontId="47" fillId="52" borderId="0" xfId="0" applyFont="1" applyFill="1" applyAlignment="1">
      <alignment horizontal="left"/>
    </xf>
    <xf numFmtId="0" fontId="55" fillId="52" borderId="0" xfId="0" applyFont="1" applyFill="1" applyAlignment="1">
      <alignment horizontal="left" vertical="center"/>
    </xf>
    <xf numFmtId="0" fontId="0" fillId="72" borderId="55" xfId="0" applyNumberFormat="1" applyFont="1" applyFill="1" applyBorder="1" applyAlignment="1">
      <alignment horizontal="left" vertical="center"/>
    </xf>
    <xf numFmtId="0" fontId="0" fillId="73" borderId="55" xfId="0" applyNumberFormat="1" applyFont="1" applyFill="1" applyBorder="1" applyAlignment="1">
      <alignment horizontal="left" vertical="center"/>
    </xf>
    <xf numFmtId="0" fontId="0" fillId="0" borderId="0" xfId="0" applyAlignment="1"/>
    <xf numFmtId="0" fontId="45" fillId="52" borderId="0" xfId="0" applyFont="1" applyFill="1" applyAlignment="1"/>
    <xf numFmtId="0" fontId="0" fillId="0" borderId="0" xfId="0" applyNumberFormat="1" applyAlignment="1"/>
    <xf numFmtId="0" fontId="0" fillId="0" borderId="0" xfId="0" pivotButton="1" applyAlignment="1">
      <alignment horizontal="right"/>
    </xf>
    <xf numFmtId="0" fontId="0" fillId="0" borderId="0" xfId="0" applyAlignment="1">
      <alignment horizontal="right"/>
    </xf>
    <xf numFmtId="3" fontId="0" fillId="52" borderId="0" xfId="0" applyNumberFormat="1" applyFill="1"/>
    <xf numFmtId="0" fontId="35" fillId="66" borderId="0" xfId="0" applyFont="1" applyFill="1" applyBorder="1" applyAlignment="1">
      <alignment horizontal="center" vertical="center" wrapText="1"/>
    </xf>
    <xf numFmtId="9" fontId="0" fillId="52" borderId="0" xfId="1" applyFont="1" applyFill="1"/>
    <xf numFmtId="9" fontId="0" fillId="52" borderId="0" xfId="1" applyFont="1" applyFill="1" applyAlignment="1">
      <alignment horizontal="center"/>
    </xf>
    <xf numFmtId="2" fontId="0" fillId="52" borderId="0" xfId="0" applyNumberFormat="1" applyFill="1"/>
    <xf numFmtId="0" fontId="85" fillId="0" borderId="0" xfId="0" applyFont="1" applyAlignment="1">
      <alignment vertical="top"/>
    </xf>
    <xf numFmtId="49" fontId="50" fillId="70" borderId="57" xfId="0" applyNumberFormat="1" applyFont="1" applyFill="1" applyBorder="1" applyAlignment="1">
      <alignment horizontal="center" vertical="center" wrapText="1"/>
    </xf>
    <xf numFmtId="49" fontId="86" fillId="70" borderId="29" xfId="0" applyNumberFormat="1" applyFont="1" applyFill="1" applyBorder="1" applyAlignment="1">
      <alignment horizontal="center" vertical="center" wrapText="1"/>
    </xf>
    <xf numFmtId="165" fontId="22" fillId="0" borderId="0" xfId="2" applyNumberFormat="1" applyFont="1" applyFill="1" applyBorder="1" applyAlignment="1">
      <alignment horizontal="center" vertical="center" wrapText="1"/>
    </xf>
    <xf numFmtId="49" fontId="87" fillId="62" borderId="28" xfId="0" applyNumberFormat="1" applyFont="1" applyFill="1" applyBorder="1" applyAlignment="1">
      <alignment horizontal="center" vertical="center" wrapText="1"/>
    </xf>
    <xf numFmtId="49" fontId="87" fillId="62" borderId="29" xfId="0" applyNumberFormat="1" applyFont="1" applyFill="1" applyBorder="1" applyAlignment="1">
      <alignment horizontal="center" vertical="center" wrapText="1"/>
    </xf>
    <xf numFmtId="0" fontId="2" fillId="52" borderId="0" xfId="0" applyFont="1" applyFill="1" applyBorder="1" applyAlignment="1">
      <alignment vertical="center"/>
    </xf>
    <xf numFmtId="167" fontId="1" fillId="52" borderId="38" xfId="0" applyNumberFormat="1" applyFont="1" applyFill="1" applyBorder="1" applyAlignment="1">
      <alignment horizontal="center" vertical="center"/>
    </xf>
    <xf numFmtId="0" fontId="0" fillId="74" borderId="0" xfId="0" applyFill="1"/>
    <xf numFmtId="3" fontId="0" fillId="74" borderId="0" xfId="0" applyNumberFormat="1" applyFill="1"/>
    <xf numFmtId="3" fontId="0" fillId="62" borderId="0" xfId="0" applyNumberFormat="1" applyFill="1"/>
    <xf numFmtId="0" fontId="0" fillId="75" borderId="0" xfId="0" applyFill="1"/>
    <xf numFmtId="3" fontId="0" fillId="75" borderId="0" xfId="0" applyNumberFormat="1" applyFill="1"/>
    <xf numFmtId="0" fontId="90" fillId="0" borderId="0" xfId="0" applyFont="1" applyFill="1" applyBorder="1" applyAlignment="1">
      <alignment vertical="center"/>
    </xf>
    <xf numFmtId="0" fontId="41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 readingOrder="1"/>
    </xf>
    <xf numFmtId="0" fontId="32" fillId="76" borderId="0" xfId="0" applyFont="1" applyFill="1" applyBorder="1" applyAlignment="1">
      <alignment horizontal="center" wrapText="1" readingOrder="1"/>
    </xf>
    <xf numFmtId="0" fontId="22" fillId="0" borderId="59" xfId="0" applyFont="1" applyBorder="1" applyAlignment="1">
      <alignment horizontal="left" vertical="center" wrapText="1" indent="1" readingOrder="1"/>
    </xf>
    <xf numFmtId="3" fontId="22" fillId="59" borderId="60" xfId="0" applyNumberFormat="1" applyFont="1" applyFill="1" applyBorder="1" applyAlignment="1">
      <alignment horizontal="center" wrapText="1" readingOrder="1"/>
    </xf>
    <xf numFmtId="3" fontId="22" fillId="59" borderId="61" xfId="0" applyNumberFormat="1" applyFont="1" applyFill="1" applyBorder="1" applyAlignment="1">
      <alignment horizontal="center" wrapText="1" readingOrder="1"/>
    </xf>
    <xf numFmtId="3" fontId="22" fillId="59" borderId="62" xfId="0" applyNumberFormat="1" applyFont="1" applyFill="1" applyBorder="1" applyAlignment="1">
      <alignment horizontal="center" wrapText="1" readingOrder="1"/>
    </xf>
    <xf numFmtId="3" fontId="22" fillId="0" borderId="59" xfId="0" applyNumberFormat="1" applyFont="1" applyBorder="1" applyAlignment="1">
      <alignment horizontal="center" wrapText="1" readingOrder="1"/>
    </xf>
    <xf numFmtId="14" fontId="22" fillId="59" borderId="60" xfId="0" applyNumberFormat="1" applyFont="1" applyFill="1" applyBorder="1" applyAlignment="1">
      <alignment horizontal="center" wrapText="1" readingOrder="1"/>
    </xf>
    <xf numFmtId="14" fontId="22" fillId="59" borderId="61" xfId="0" applyNumberFormat="1" applyFont="1" applyFill="1" applyBorder="1" applyAlignment="1">
      <alignment horizontal="center" wrapText="1" readingOrder="1"/>
    </xf>
    <xf numFmtId="14" fontId="22" fillId="59" borderId="62" xfId="0" applyNumberFormat="1" applyFont="1" applyFill="1" applyBorder="1" applyAlignment="1">
      <alignment horizontal="center" wrapText="1" readingOrder="1"/>
    </xf>
    <xf numFmtId="14" fontId="22" fillId="0" borderId="59" xfId="0" applyNumberFormat="1" applyFont="1" applyBorder="1" applyAlignment="1">
      <alignment horizontal="center" wrapText="1" readingOrder="1"/>
    </xf>
    <xf numFmtId="9" fontId="22" fillId="59" borderId="60" xfId="0" applyNumberFormat="1" applyFont="1" applyFill="1" applyBorder="1" applyAlignment="1">
      <alignment horizontal="center" wrapText="1" readingOrder="1"/>
    </xf>
    <xf numFmtId="9" fontId="22" fillId="59" borderId="61" xfId="0" applyNumberFormat="1" applyFont="1" applyFill="1" applyBorder="1" applyAlignment="1">
      <alignment horizontal="center" wrapText="1" readingOrder="1"/>
    </xf>
    <xf numFmtId="10" fontId="22" fillId="59" borderId="61" xfId="0" applyNumberFormat="1" applyFont="1" applyFill="1" applyBorder="1" applyAlignment="1">
      <alignment horizontal="center" wrapText="1" readingOrder="1"/>
    </xf>
    <xf numFmtId="10" fontId="22" fillId="59" borderId="62" xfId="0" applyNumberFormat="1" applyFont="1" applyFill="1" applyBorder="1" applyAlignment="1">
      <alignment horizontal="center" wrapText="1" readingOrder="1"/>
    </xf>
    <xf numFmtId="9" fontId="22" fillId="0" borderId="59" xfId="0" applyNumberFormat="1" applyFont="1" applyBorder="1" applyAlignment="1">
      <alignment horizontal="center" wrapText="1" readingOrder="1"/>
    </xf>
    <xf numFmtId="10" fontId="22" fillId="0" borderId="59" xfId="0" applyNumberFormat="1" applyFont="1" applyBorder="1" applyAlignment="1">
      <alignment horizontal="center" wrapText="1" readingOrder="1"/>
    </xf>
    <xf numFmtId="3" fontId="91" fillId="59" borderId="59" xfId="0" applyNumberFormat="1" applyFont="1" applyFill="1" applyBorder="1" applyAlignment="1">
      <alignment horizontal="center" wrapText="1" readingOrder="1"/>
    </xf>
    <xf numFmtId="0" fontId="92" fillId="59" borderId="59" xfId="0" applyFont="1" applyFill="1" applyBorder="1" applyAlignment="1">
      <alignment horizontal="center" vertical="center" wrapText="1"/>
    </xf>
    <xf numFmtId="0" fontId="37" fillId="76" borderId="0" xfId="0" applyFont="1" applyFill="1" applyBorder="1" applyAlignment="1">
      <alignment vertical="center"/>
    </xf>
    <xf numFmtId="49" fontId="96" fillId="69" borderId="29" xfId="0" applyNumberFormat="1" applyFont="1" applyFill="1" applyBorder="1" applyAlignment="1">
      <alignment horizontal="center" vertical="center" wrapText="1"/>
    </xf>
    <xf numFmtId="0" fontId="97" fillId="0" borderId="0" xfId="0" applyFont="1"/>
    <xf numFmtId="0" fontId="46" fillId="0" borderId="0" xfId="0" applyFont="1" applyAlignment="1">
      <alignment vertical="center"/>
    </xf>
    <xf numFmtId="0" fontId="100" fillId="0" borderId="0" xfId="0" applyFont="1" applyAlignment="1">
      <alignment vertical="top"/>
    </xf>
    <xf numFmtId="0" fontId="59" fillId="56" borderId="0" xfId="1015" applyFont="1" applyFill="1" applyBorder="1" applyAlignment="1" applyProtection="1">
      <alignment horizontal="left" vertical="center"/>
    </xf>
    <xf numFmtId="0" fontId="61" fillId="56" borderId="0" xfId="0" applyFont="1" applyFill="1" applyBorder="1" applyAlignment="1">
      <alignment horizontal="left" vertical="center" wrapText="1"/>
    </xf>
    <xf numFmtId="0" fontId="59" fillId="56" borderId="41" xfId="1015" applyFont="1" applyFill="1" applyBorder="1" applyAlignment="1" applyProtection="1">
      <alignment horizontal="left" vertical="center"/>
    </xf>
    <xf numFmtId="0" fontId="59" fillId="56" borderId="42" xfId="1015" applyFont="1" applyFill="1" applyBorder="1" applyAlignment="1" applyProtection="1">
      <alignment horizontal="left" vertical="center"/>
    </xf>
    <xf numFmtId="0" fontId="59" fillId="56" borderId="37" xfId="1015" applyFont="1" applyFill="1" applyBorder="1" applyAlignment="1" applyProtection="1">
      <alignment horizontal="left" vertical="center"/>
    </xf>
    <xf numFmtId="0" fontId="59" fillId="56" borderId="36" xfId="1015" applyFont="1" applyFill="1" applyBorder="1" applyAlignment="1" applyProtection="1">
      <alignment horizontal="left" vertical="center"/>
    </xf>
    <xf numFmtId="0" fontId="88" fillId="0" borderId="0" xfId="0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7" fillId="0" borderId="15" xfId="0" applyFont="1" applyBorder="1" applyAlignment="1">
      <alignment horizontal="left" vertical="center" wrapText="1"/>
    </xf>
    <xf numFmtId="0" fontId="35" fillId="54" borderId="0" xfId="0" applyFont="1" applyFill="1" applyBorder="1" applyAlignment="1">
      <alignment horizontal="center" vertical="center" wrapText="1"/>
    </xf>
    <xf numFmtId="0" fontId="35" fillId="64" borderId="0" xfId="0" applyFont="1" applyFill="1" applyBorder="1" applyAlignment="1">
      <alignment horizontal="center" vertical="center" wrapText="1"/>
    </xf>
    <xf numFmtId="0" fontId="39" fillId="65" borderId="0" xfId="0" applyFont="1" applyFill="1" applyBorder="1" applyAlignment="1">
      <alignment horizontal="center" vertical="center" wrapText="1" readingOrder="1"/>
    </xf>
    <xf numFmtId="0" fontId="39" fillId="67" borderId="0" xfId="0" applyFont="1" applyFill="1" applyBorder="1" applyAlignment="1">
      <alignment horizontal="center" vertical="center" wrapText="1" readingOrder="1"/>
    </xf>
    <xf numFmtId="0" fontId="46" fillId="52" borderId="44" xfId="0" applyFont="1" applyFill="1" applyBorder="1" applyAlignment="1">
      <alignment horizontal="center" vertical="center" textRotation="90" wrapText="1"/>
    </xf>
    <xf numFmtId="0" fontId="46" fillId="52" borderId="22" xfId="0" applyFont="1" applyFill="1" applyBorder="1" applyAlignment="1">
      <alignment horizontal="center" vertical="center" textRotation="90" wrapText="1"/>
    </xf>
    <xf numFmtId="0" fontId="51" fillId="52" borderId="22" xfId="0" applyFont="1" applyFill="1" applyBorder="1" applyAlignment="1">
      <alignment horizontal="center" vertical="center" textRotation="90" wrapText="1"/>
    </xf>
    <xf numFmtId="0" fontId="46" fillId="52" borderId="22" xfId="0" applyFont="1" applyFill="1" applyBorder="1" applyAlignment="1">
      <alignment horizontal="center" vertical="center" textRotation="90"/>
    </xf>
    <xf numFmtId="0" fontId="46" fillId="52" borderId="26" xfId="0" applyFont="1" applyFill="1" applyBorder="1" applyAlignment="1">
      <alignment horizontal="center" vertical="center" textRotation="90"/>
    </xf>
    <xf numFmtId="0" fontId="89" fillId="0" borderId="0" xfId="0" applyFont="1" applyFill="1" applyBorder="1" applyAlignment="1">
      <alignment horizontal="center" vertical="center"/>
    </xf>
    <xf numFmtId="0" fontId="55" fillId="52" borderId="0" xfId="0" applyFont="1" applyFill="1" applyAlignment="1">
      <alignment horizontal="center" vertical="center" wrapText="1"/>
    </xf>
    <xf numFmtId="0" fontId="36" fillId="67" borderId="0" xfId="2" applyFont="1" applyFill="1" applyBorder="1" applyAlignment="1">
      <alignment horizontal="left" vertical="center"/>
    </xf>
    <xf numFmtId="0" fontId="93" fillId="0" borderId="19" xfId="2" applyFont="1" applyFill="1" applyBorder="1" applyAlignment="1">
      <alignment horizontal="center" vertical="center" wrapText="1"/>
    </xf>
    <xf numFmtId="0" fontId="36" fillId="54" borderId="0" xfId="2" applyFont="1" applyFill="1" applyBorder="1" applyAlignment="1">
      <alignment horizontal="left" vertical="center" wrapText="1"/>
    </xf>
    <xf numFmtId="0" fontId="36" fillId="64" borderId="0" xfId="2" applyFont="1" applyFill="1" applyBorder="1" applyAlignment="1">
      <alignment horizontal="left" vertical="center" wrapText="1"/>
    </xf>
    <xf numFmtId="0" fontId="36" fillId="65" borderId="0" xfId="2" applyFont="1" applyFill="1" applyBorder="1" applyAlignment="1">
      <alignment horizontal="left" vertical="center" wrapText="1"/>
    </xf>
    <xf numFmtId="0" fontId="36" fillId="66" borderId="0" xfId="2" applyFont="1" applyFill="1" applyBorder="1" applyAlignment="1">
      <alignment horizontal="left" vertical="center" wrapText="1"/>
    </xf>
    <xf numFmtId="0" fontId="41" fillId="52" borderId="0" xfId="0" applyFont="1" applyFill="1" applyAlignment="1">
      <alignment horizontal="left" vertical="center" wrapText="1"/>
    </xf>
    <xf numFmtId="0" fontId="94" fillId="0" borderId="0" xfId="0" applyFont="1" applyFill="1" applyAlignment="1">
      <alignment horizontal="center" vertical="center" wrapText="1"/>
    </xf>
    <xf numFmtId="0" fontId="32" fillId="76" borderId="0" xfId="0" applyFont="1" applyFill="1" applyBorder="1" applyAlignment="1">
      <alignment horizontal="left" vertical="center" wrapText="1"/>
    </xf>
    <xf numFmtId="0" fontId="95" fillId="0" borderId="0" xfId="0" applyFont="1" applyFill="1" applyBorder="1" applyAlignment="1">
      <alignment horizontal="center" vertical="center" wrapText="1"/>
    </xf>
    <xf numFmtId="0" fontId="40" fillId="64" borderId="14" xfId="0" applyFont="1" applyFill="1" applyBorder="1" applyAlignment="1">
      <alignment horizontal="center" vertical="center" wrapText="1"/>
    </xf>
    <xf numFmtId="0" fontId="40" fillId="64" borderId="17" xfId="0" applyFont="1" applyFill="1" applyBorder="1" applyAlignment="1">
      <alignment horizontal="center" vertical="center" wrapText="1"/>
    </xf>
    <xf numFmtId="0" fontId="40" fillId="64" borderId="51" xfId="0" applyFont="1" applyFill="1" applyBorder="1" applyAlignment="1">
      <alignment horizontal="center" vertical="center" wrapText="1"/>
    </xf>
    <xf numFmtId="0" fontId="40" fillId="66" borderId="14" xfId="0" applyFont="1" applyFill="1" applyBorder="1" applyAlignment="1">
      <alignment horizontal="center" vertical="center" wrapText="1"/>
    </xf>
    <xf numFmtId="0" fontId="40" fillId="66" borderId="52" xfId="0" applyFont="1" applyFill="1" applyBorder="1" applyAlignment="1">
      <alignment horizontal="center" vertical="center" wrapText="1"/>
    </xf>
    <xf numFmtId="0" fontId="40" fillId="66" borderId="51" xfId="0" applyFont="1" applyFill="1" applyBorder="1" applyAlignment="1">
      <alignment horizontal="center" vertical="center" wrapText="1"/>
    </xf>
  </cellXfs>
  <cellStyles count="1021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Bad 3" xfId="1005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heck Cell 3" xfId="1006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Good 4" xfId="1007"/>
    <cellStyle name="Heading 1 2" xfId="249"/>
    <cellStyle name="Heading 1 3" xfId="1008"/>
    <cellStyle name="Heading 2 2" xfId="250"/>
    <cellStyle name="Heading 2 3" xfId="1009"/>
    <cellStyle name="Heading 3 2" xfId="251"/>
    <cellStyle name="Heading 3 3" xfId="1010"/>
    <cellStyle name="Heading 4 2" xfId="252"/>
    <cellStyle name="Heading 4 3" xfId="1011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 2" xfId="1015"/>
    <cellStyle name="Linked Cell 2" xfId="268"/>
    <cellStyle name="Linked Cell 3" xfId="1012"/>
    <cellStyle name="Milliers 2" xfId="269"/>
    <cellStyle name="Milliers 2 2" xfId="270"/>
    <cellStyle name="Neutral 2" xfId="271"/>
    <cellStyle name="Neutral 3" xfId="272"/>
    <cellStyle name="Neutral 4" xfId="1013"/>
    <cellStyle name="Normal" xfId="0" builtinId="0"/>
    <cellStyle name="Normal 2" xfId="2"/>
    <cellStyle name="Normal 3" xfId="273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 2" xfId="306"/>
    <cellStyle name="Percent 3" xfId="307"/>
    <cellStyle name="Percent 4" xfId="308"/>
    <cellStyle name="Percent 5" xfId="309"/>
    <cellStyle name="Pourcentage" xfId="1" builtinId="5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3 2" xfId="976"/>
    <cellStyle name="SAPBEXaggData 2 4" xfId="315"/>
    <cellStyle name="SAPBEXaggData 2 4 2" xfId="977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8 2" xfId="978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2 4 2" xfId="979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5 2" xfId="980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3 2" xfId="981"/>
    <cellStyle name="SAPBEXaggItem 2 4" xfId="347"/>
    <cellStyle name="SAPBEXaggItem 2 4 2" xfId="982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8 2" xfId="983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11" xfId="997"/>
    <cellStyle name="SAPBEXchaText 12" xfId="1016"/>
    <cellStyle name="SAPBEXchaText 13" xfId="1019"/>
    <cellStyle name="SAPBEXchaText 2" xfId="378"/>
    <cellStyle name="SAPBEXchaText 2 2" xfId="379"/>
    <cellStyle name="SAPBEXchaText 2 3" xfId="380"/>
    <cellStyle name="SAPBEXchaText 2 3 2" xfId="984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7 2" xfId="985"/>
    <cellStyle name="SAPBEXchaText 8" xfId="394"/>
    <cellStyle name="SAPBEXchaText 8 2" xfId="986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12" xfId="998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7 2" xfId="1002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11" xfId="1000"/>
    <cellStyle name="SAPBEXstdData 2" xfId="856"/>
    <cellStyle name="SAPBEXstdData 2 2" xfId="857"/>
    <cellStyle name="SAPBEXstdData 2 3" xfId="858"/>
    <cellStyle name="SAPBEXstdData 2 3 2" xfId="987"/>
    <cellStyle name="SAPBEXstdData 2 4" xfId="859"/>
    <cellStyle name="SAPBEXstdData 2 4 2" xfId="988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6 2" xfId="1004"/>
    <cellStyle name="SAPBEXstdData 7" xfId="871"/>
    <cellStyle name="SAPBEXstdData 8" xfId="872"/>
    <cellStyle name="SAPBEXstdData 8 2" xfId="989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2 4 2" xfId="990"/>
    <cellStyle name="SAPBEXstdDataEmph 3" xfId="879"/>
    <cellStyle name="SAPBEXstdDataEmph 3 2" xfId="880"/>
    <cellStyle name="SAPBEXstdDataEmph 3 3" xfId="881"/>
    <cellStyle name="SAPBEXstdDataEmph 4" xfId="882"/>
    <cellStyle name="SAPBEXstdDataEmph 4 2" xfId="1003"/>
    <cellStyle name="SAPBEXstdDataEmph 5" xfId="883"/>
    <cellStyle name="SAPBEXstdDataEmph 5 2" xfId="991"/>
    <cellStyle name="SAPBEXstdDataEmph 6" xfId="884"/>
    <cellStyle name="SAPBEXstdDataEmph 7" xfId="885"/>
    <cellStyle name="SAPBEXstdDataEmph 8" xfId="999"/>
    <cellStyle name="SAPBEXstdItem" xfId="4"/>
    <cellStyle name="SAPBEXstdItem 10" xfId="5"/>
    <cellStyle name="SAPBEXstdItem 10 2" xfId="1018"/>
    <cellStyle name="SAPBEXstdItem 11" xfId="996"/>
    <cellStyle name="SAPBEXstdItem 12" xfId="1017"/>
    <cellStyle name="SAPBEXstdItem 13" xfId="1020"/>
    <cellStyle name="SAPBEXstdItem 2" xfId="886"/>
    <cellStyle name="SAPBEXstdItem 2 2" xfId="887"/>
    <cellStyle name="SAPBEXstdItem 2 3" xfId="888"/>
    <cellStyle name="SAPBEXstdItem 2 3 2" xfId="992"/>
    <cellStyle name="SAPBEXstdItem 2 4" xfId="889"/>
    <cellStyle name="SAPBEXstdItem 2 4 2" xfId="993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6 2" xfId="1001"/>
    <cellStyle name="SAPBEXstdItem 7" xfId="901"/>
    <cellStyle name="SAPBEXstdItem 7 2" xfId="994"/>
    <cellStyle name="SAPBEXstdItem 8" xfId="902"/>
    <cellStyle name="SAPBEXstdItem 8 2" xfId="995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  <cellStyle name="Warning Text 3" xfId="1014"/>
  </cellStyles>
  <dxfs count="83"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69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3" formatCode="#,##0"/>
    </dxf>
    <dxf>
      <numFmt numFmtId="3" formatCode="#,##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right" readingOrder="0"/>
    </dxf>
    <dxf>
      <alignment horizontal="right" readingOrder="0"/>
    </dxf>
    <dxf>
      <alignment horizontal="right" readingOrder="0"/>
    </dxf>
    <dxf>
      <numFmt numFmtId="3" formatCode="#,##0"/>
    </dxf>
    <dxf>
      <alignment horizontal="center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69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3" formatCode="#,##0"/>
    </dxf>
    <dxf>
      <numFmt numFmtId="3" formatCode="#,##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right" readingOrder="0"/>
    </dxf>
    <dxf>
      <alignment horizontal="right" readingOrder="0"/>
    </dxf>
    <dxf>
      <alignment horizontal="right" readingOrder="0"/>
    </dxf>
    <dxf>
      <numFmt numFmtId="3" formatCode="#,##0"/>
    </dxf>
    <dxf>
      <alignment horizontal="center" readingOrder="0"/>
    </dxf>
    <dxf>
      <alignment horizontal="right" readingOrder="0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169" formatCode="_-* #,##0\ _€_-;\-* #,##0\ _€_-;_-* &quot;-&quot;??\ _€_-;_-@_-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3" formatCode="#,##0"/>
    </dxf>
    <dxf>
      <numFmt numFmtId="3" formatCode="#,##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right" readingOrder="0"/>
    </dxf>
    <dxf>
      <alignment horizontal="right" readingOrder="0"/>
    </dxf>
    <dxf>
      <alignment horizontal="right" readingOrder="0"/>
    </dxf>
    <dxf>
      <numFmt numFmtId="3" formatCode="#,##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numFmt numFmtId="3" formatCode="#,##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" formatCode="#,##0"/>
    </dxf>
    <dxf>
      <numFmt numFmtId="3" formatCode="#,##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69" formatCode="_-* #,##0\ _€_-;\-* #,##0\ _€_-;_-* &quot;-&quot;??\ _€_-;_-@_-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right" readingOrder="0"/>
    </dxf>
  </dxfs>
  <tableStyles count="0" defaultTableStyle="TableStyleMedium9" defaultPivotStyle="PivotStyleLight16"/>
  <colors>
    <mruColors>
      <color rgb="FFCCEEFF"/>
      <color rgb="FF00AAFF"/>
      <color rgb="FF403387"/>
      <color rgb="FFF47721"/>
      <color rgb="FFD31345"/>
      <color rgb="FF0095DA"/>
      <color rgb="FF7F7F7F"/>
      <color rgb="FFFAC6D4"/>
      <color rgb="FFD4D0ED"/>
      <color rgb="FFD3114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ivotSource>
    <c:name>[GDF-SUEZ-Analyst-Pack-H1 2015_vf.xlsx]2.2 Power plants synthesis!Tableau croisé dynamique1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/>
              </a:pPr>
              <a:endParaRPr lang="fr-FR"/>
            </a:p>
          </c:txPr>
          <c:showPercent val="1"/>
        </c:dLbl>
      </c:pivotFmt>
      <c:pivotFmt>
        <c:idx val="1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2800"/>
              </a:pPr>
              <a:endParaRPr lang="fr-FR"/>
            </a:p>
          </c:txPr>
          <c:showPercent val="1"/>
        </c:dLbl>
      </c:pivotFmt>
    </c:pivotFmts>
    <c:plotArea>
      <c:layout>
        <c:manualLayout>
          <c:layoutTarget val="inner"/>
          <c:xMode val="edge"/>
          <c:yMode val="edge"/>
          <c:x val="8.7695174416267965E-2"/>
          <c:y val="8.0561738027058127E-2"/>
          <c:w val="0.47064242495390884"/>
          <c:h val="0.91418607822008102"/>
        </c:manualLayout>
      </c:layout>
      <c:doughnutChart>
        <c:varyColors val="1"/>
        <c:ser>
          <c:idx val="0"/>
          <c:order val="0"/>
          <c:tx>
            <c:strRef>
              <c:f>'2.2 Power plants synthesis'!$C$36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2800"/>
                </a:pPr>
                <a:endParaRPr lang="fr-FR"/>
              </a:p>
            </c:txPr>
            <c:showPercent val="1"/>
            <c:showLeaderLines val="1"/>
          </c:dLbls>
          <c:cat>
            <c:multiLvlStrRef>
              <c:f>'2.2 Power plants synthesis'!$B$37:$B$48</c:f>
              <c:multiLvlStrCache>
                <c:ptCount val="8"/>
                <c:lvl>
                  <c:pt idx="0">
                    <c:v>CWE</c:v>
                  </c:pt>
                  <c:pt idx="1">
                    <c:v>SEE</c:v>
                  </c:pt>
                  <c:pt idx="2">
                    <c:v>Asia-Pacific</c:v>
                  </c:pt>
                  <c:pt idx="3">
                    <c:v>Latin America</c:v>
                  </c:pt>
                  <c:pt idx="4">
                    <c:v>North America</c:v>
                  </c:pt>
                  <c:pt idx="5">
                    <c:v>South Asia, Middle East &amp; Africa</c:v>
                  </c:pt>
                  <c:pt idx="6">
                    <c:v>UK and Turkey</c:v>
                  </c:pt>
                  <c:pt idx="7">
                    <c:v>BES</c:v>
                  </c:pt>
                </c:lvl>
                <c:lvl>
                  <c:pt idx="0">
                    <c:v>BEE</c:v>
                  </c:pt>
                  <c:pt idx="2">
                    <c:v>BEI</c:v>
                  </c:pt>
                  <c:pt idx="7">
                    <c:v>BES</c:v>
                  </c:pt>
                </c:lvl>
              </c:multiLvlStrCache>
            </c:multiLvlStrRef>
          </c:cat>
          <c:val>
            <c:numRef>
              <c:f>'2.2 Power plants synthesis'!$C$37:$C$48</c:f>
              <c:numCache>
                <c:formatCode>General</c:formatCode>
                <c:ptCount val="8"/>
                <c:pt idx="0">
                  <c:v>25762.718000000001</c:v>
                </c:pt>
                <c:pt idx="1">
                  <c:v>13921.644000000002</c:v>
                </c:pt>
                <c:pt idx="2">
                  <c:v>11981.732</c:v>
                </c:pt>
                <c:pt idx="3">
                  <c:v>14180.382</c:v>
                </c:pt>
                <c:pt idx="4">
                  <c:v>13055.624000000002</c:v>
                </c:pt>
                <c:pt idx="5">
                  <c:v>26445.206000000002</c:v>
                </c:pt>
                <c:pt idx="6">
                  <c:v>8227.8499999999985</c:v>
                </c:pt>
                <c:pt idx="7">
                  <c:v>1481.2160000000006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62706956148215642"/>
          <c:y val="0.28372248128810174"/>
          <c:w val="0.37293043851784541"/>
          <c:h val="0.42832816726964423"/>
        </c:manualLayout>
      </c:layout>
      <c:txPr>
        <a:bodyPr/>
        <a:lstStyle/>
        <a:p>
          <a:pPr>
            <a:defRPr sz="1600"/>
          </a:pPr>
          <a:endParaRPr lang="fr-FR"/>
        </a:p>
      </c:txPr>
    </c:legend>
    <c:plotVisOnly val="1"/>
    <c:dispBlanksAs val="zero"/>
  </c:chart>
  <c:spPr>
    <a:ln>
      <a:noFill/>
    </a:ln>
  </c:sp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4904</xdr:colOff>
      <xdr:row>0</xdr:row>
      <xdr:rowOff>15240</xdr:rowOff>
    </xdr:from>
    <xdr:to>
      <xdr:col>3</xdr:col>
      <xdr:colOff>17252</xdr:colOff>
      <xdr:row>23</xdr:row>
      <xdr:rowOff>175260</xdr:rowOff>
    </xdr:to>
    <xdr:pic>
      <xdr:nvPicPr>
        <xdr:cNvPr id="16" name="Espace réservé pour une image  7"/>
        <xdr:cNvPicPr>
          <a:picLocks noGrp="1"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gray">
        <a:xfrm>
          <a:off x="180164" y="15240"/>
          <a:ext cx="7403748" cy="4434840"/>
        </a:xfrm>
        <a:prstGeom prst="rect">
          <a:avLst/>
        </a:prstGeom>
        <a:solidFill>
          <a:srgbClr val="B1B1B1"/>
        </a:solidFill>
      </xdr:spPr>
    </xdr:pic>
    <xdr:clientData/>
  </xdr:twoCellAnchor>
  <xdr:twoCellAnchor>
    <xdr:from>
      <xdr:col>1</xdr:col>
      <xdr:colOff>7620</xdr:colOff>
      <xdr:row>0</xdr:row>
      <xdr:rowOff>62753</xdr:rowOff>
    </xdr:from>
    <xdr:to>
      <xdr:col>3</xdr:col>
      <xdr:colOff>18120</xdr:colOff>
      <xdr:row>23</xdr:row>
      <xdr:rowOff>175261</xdr:rowOff>
    </xdr:to>
    <xdr:sp macro="" textlink="">
      <xdr:nvSpPr>
        <xdr:cNvPr id="17" name="Espace réservé du texte 1"/>
        <xdr:cNvSpPr>
          <a:spLocks noGrp="1"/>
        </xdr:cNvSpPr>
      </xdr:nvSpPr>
      <xdr:spPr bwMode="gray">
        <a:xfrm>
          <a:off x="186914" y="62753"/>
          <a:ext cx="7397418" cy="4316955"/>
        </a:xfrm>
        <a:prstGeom prst="rect">
          <a:avLst/>
        </a:prstGeom>
        <a:solidFill>
          <a:srgbClr val="00AAFF">
            <a:alpha val="60000"/>
          </a:srgbClr>
        </a:solidFill>
      </xdr:spPr>
      <xdr:txBody>
        <a:bodyPr vert="horz" wrap="square" lIns="72000" tIns="1764000" rIns="651600" bIns="1260000" rtlCol="0" anchor="t" anchorCtr="0">
          <a:noAutofit/>
        </a:bodyPr>
        <a:lstStyle>
          <a:lvl1pPr marL="0" indent="0" algn="r" defTabSz="914400" rtl="0" eaLnBrk="1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defRPr sz="3200" b="1" kern="1200">
              <a:solidFill>
                <a:sysClr val="window" lastClr="FFFFFF"/>
              </a:solidFill>
              <a:latin typeface="Arial"/>
            </a:defRPr>
          </a:lvl1pPr>
          <a:lvl2pPr marL="0" indent="0" algn="r" defTabSz="914400" rtl="0" eaLnBrk="1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>
              <a:srgbClr val="424242"/>
            </a:buClr>
            <a:buFont typeface="Arial" panose="020B0604020202020204" pitchFamily="34" charset="0"/>
            <a:buNone/>
            <a:defRPr sz="2100" kern="1200">
              <a:solidFill>
                <a:sysClr val="window" lastClr="FFFFFF"/>
              </a:solidFill>
              <a:latin typeface="Arial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rgbClr val="424242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rgbClr val="424242"/>
              </a:solidFill>
              <a:latin typeface="Arial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rgbClr val="424242"/>
            </a:buClr>
            <a:buSzPct val="100000"/>
            <a:buFont typeface="Arial" pitchFamily="34" charset="0"/>
            <a:buChar char="—"/>
            <a:defRPr sz="1100" kern="1200">
              <a:solidFill>
                <a:srgbClr val="424242"/>
              </a:solidFill>
              <a:latin typeface="Arial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rgbClr val="424242"/>
            </a:buClr>
            <a:buSzPct val="100000"/>
            <a:buFont typeface="Arial" pitchFamily="34" charset="0"/>
            <a:buChar char="•"/>
            <a:defRPr sz="1100" kern="1200">
              <a:solidFill>
                <a:srgbClr val="424242"/>
              </a:solidFill>
              <a:latin typeface="Arial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rgbClr val="424242"/>
              </a:solidFill>
              <a:latin typeface="Arial"/>
            </a:defRPr>
          </a:lvl9pPr>
        </a:lstStyle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r>
            <a:rPr lang="fr-FR" sz="3200" b="1" kern="1200">
              <a:solidFill>
                <a:sysClr val="window" lastClr="FFFFFF"/>
              </a:solidFill>
              <a:effectLst/>
              <a:latin typeface="Arial"/>
              <a:ea typeface="+mn-ea"/>
              <a:cs typeface="+mn-cs"/>
            </a:rPr>
            <a:t>ANALYST PACK</a:t>
          </a:r>
          <a:r>
            <a:rPr lang="en-GB"/>
            <a:t/>
          </a:r>
          <a:br>
            <a:rPr lang="en-GB"/>
          </a:br>
          <a:r>
            <a:rPr lang="en-GB" sz="2000" b="1" kern="1200">
              <a:solidFill>
                <a:sysClr val="window" lastClr="FFFFFF"/>
              </a:solidFill>
              <a:latin typeface="Arial"/>
              <a:ea typeface="+mn-ea"/>
              <a:cs typeface="+mn-cs"/>
            </a:rPr>
            <a:t>H1 2015 RESULTS</a:t>
          </a:r>
        </a:p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endParaRPr lang="en-GB" sz="2000" b="1" kern="1200">
            <a:solidFill>
              <a:sysClr val="window" lastClr="FFFFFF"/>
            </a:solidFill>
            <a:latin typeface="Arial"/>
            <a:ea typeface="+mn-ea"/>
            <a:cs typeface="+mn-cs"/>
          </a:endParaRPr>
        </a:p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endParaRPr lang="en-GB" sz="2000" b="1" kern="1200">
            <a:solidFill>
              <a:sysClr val="window" lastClr="FFFFFF"/>
            </a:solidFill>
            <a:latin typeface="Arial"/>
            <a:ea typeface="+mn-ea"/>
            <a:cs typeface="+mn-cs"/>
          </a:endParaRPr>
        </a:p>
        <a:p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424242"/>
            </a:buClr>
            <a:buSzPct val="80000"/>
            <a:buFont typeface="Wingdings" panose="05000000000000000000" pitchFamily="2" charset="2"/>
            <a:buNone/>
            <a:tabLst/>
            <a:defRPr/>
          </a:pPr>
          <a:endParaRPr lang="fr-FR" sz="2000" b="1" kern="1200">
            <a:solidFill>
              <a:sysClr val="window" lastClr="FFFFFF"/>
            </a:solidFill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3693458</xdr:colOff>
      <xdr:row>8</xdr:row>
      <xdr:rowOff>26456</xdr:rowOff>
    </xdr:from>
    <xdr:to>
      <xdr:col>2</xdr:col>
      <xdr:colOff>4746940</xdr:colOff>
      <xdr:row>9</xdr:row>
      <xdr:rowOff>103848</xdr:rowOff>
    </xdr:to>
    <xdr:sp macro="" textlink="">
      <xdr:nvSpPr>
        <xdr:cNvPr id="9" name="Espace réservé du texte 3"/>
        <xdr:cNvSpPr>
          <a:spLocks noGrp="1"/>
        </xdr:cNvSpPr>
      </xdr:nvSpPr>
      <xdr:spPr bwMode="gray">
        <a:xfrm>
          <a:off x="6347011" y="1478738"/>
          <a:ext cx="1053482" cy="256686"/>
        </a:xfrm>
        <a:prstGeom prst="rect">
          <a:avLst/>
        </a:prstGeom>
        <a:blipFill dpi="0"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2</xdr:col>
      <xdr:colOff>3693458</xdr:colOff>
      <xdr:row>17</xdr:row>
      <xdr:rowOff>97365</xdr:rowOff>
    </xdr:from>
    <xdr:to>
      <xdr:col>2</xdr:col>
      <xdr:colOff>4746940</xdr:colOff>
      <xdr:row>18</xdr:row>
      <xdr:rowOff>174757</xdr:rowOff>
    </xdr:to>
    <xdr:sp macro="" textlink="">
      <xdr:nvSpPr>
        <xdr:cNvPr id="10" name="Espace réservé du texte 4"/>
        <xdr:cNvSpPr>
          <a:spLocks noGrp="1"/>
        </xdr:cNvSpPr>
      </xdr:nvSpPr>
      <xdr:spPr bwMode="gray">
        <a:xfrm>
          <a:off x="6347011" y="3181224"/>
          <a:ext cx="1053482" cy="256686"/>
        </a:xfrm>
        <a:prstGeom prst="rect">
          <a:avLst/>
        </a:prstGeom>
        <a:blipFill dpi="0"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2</xdr:col>
      <xdr:colOff>2706317</xdr:colOff>
      <xdr:row>1</xdr:row>
      <xdr:rowOff>71713</xdr:rowOff>
    </xdr:from>
    <xdr:to>
      <xdr:col>2</xdr:col>
      <xdr:colOff>4554071</xdr:colOff>
      <xdr:row>4</xdr:row>
      <xdr:rowOff>170691</xdr:rowOff>
    </xdr:to>
    <xdr:sp macro="" textlink="">
      <xdr:nvSpPr>
        <xdr:cNvPr id="12" name="Espace réservé du texte 6"/>
        <xdr:cNvSpPr>
          <a:spLocks noGrp="1"/>
        </xdr:cNvSpPr>
      </xdr:nvSpPr>
      <xdr:spPr bwMode="gray">
        <a:xfrm>
          <a:off x="5359870" y="251007"/>
          <a:ext cx="1847754" cy="636860"/>
        </a:xfrm>
        <a:prstGeom prst="rect">
          <a:avLst/>
        </a:prstGeom>
        <a:blipFill dpi="0"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 t="-61936" r="-13712"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>
    <xdr:from>
      <xdr:col>1</xdr:col>
      <xdr:colOff>0</xdr:colOff>
      <xdr:row>20</xdr:row>
      <xdr:rowOff>133670</xdr:rowOff>
    </xdr:from>
    <xdr:to>
      <xdr:col>3</xdr:col>
      <xdr:colOff>0</xdr:colOff>
      <xdr:row>22</xdr:row>
      <xdr:rowOff>35576</xdr:rowOff>
    </xdr:to>
    <xdr:sp macro="" textlink="">
      <xdr:nvSpPr>
        <xdr:cNvPr id="18" name="Espace réservé du texte 5"/>
        <xdr:cNvSpPr>
          <a:spLocks noGrp="1"/>
        </xdr:cNvSpPr>
      </xdr:nvSpPr>
      <xdr:spPr bwMode="gray">
        <a:xfrm>
          <a:off x="179294" y="3800235"/>
          <a:ext cx="7386918" cy="260494"/>
        </a:xfrm>
        <a:prstGeom prst="rect">
          <a:avLst/>
        </a:prstGeom>
        <a:blipFill dpi="0"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a:blipFill>
      </xdr:spPr>
      <xdr:txBody>
        <a:bodyPr vert="horz" wrap="square" lIns="0" tIns="0" rIns="0" bIns="0" rtlCol="0" anchor="t" anchorCtr="0">
          <a:noAutofit/>
        </a:bodyPr>
        <a:lstStyle>
          <a:lvl1pPr marL="0" indent="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80000"/>
            <a:buFont typeface="Wingdings" panose="05000000000000000000" pitchFamily="2" charset="2"/>
            <a:buNone/>
            <a:defRPr sz="100" kern="1200">
              <a:solidFill>
                <a:schemeClr val="accent3">
                  <a:alpha val="0"/>
                </a:schemeClr>
              </a:solidFill>
              <a:latin typeface="+mn-lt"/>
              <a:ea typeface="+mn-ea"/>
              <a:cs typeface="+mn-cs"/>
            </a:defRPr>
          </a:lvl1pPr>
          <a:lvl2pPr marL="432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Font typeface="Arial" panose="020B0604020202020204" pitchFamily="34" charset="0"/>
            <a:buChar char="—"/>
            <a:defRPr sz="13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76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anose="020B0604020202020204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28000" indent="-252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—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972000" indent="-144000" algn="l" defTabSz="914400" rtl="0" eaLnBrk="1" latinLnBrk="0" hangingPunct="1">
            <a:lnSpc>
              <a:spcPct val="105000"/>
            </a:lnSpc>
            <a:spcBef>
              <a:spcPts val="600"/>
            </a:spcBef>
            <a:spcAft>
              <a:spcPts val="600"/>
            </a:spcAft>
            <a:buClr>
              <a:schemeClr val="tx1"/>
            </a:buClr>
            <a:buSzPct val="100000"/>
            <a:buFont typeface="Arial" pitchFamily="34" charset="0"/>
            <a:buChar char="•"/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471054</xdr:colOff>
      <xdr:row>0</xdr:row>
      <xdr:rowOff>27709</xdr:rowOff>
    </xdr:from>
    <xdr:to>
      <xdr:col>1</xdr:col>
      <xdr:colOff>809258</xdr:colOff>
      <xdr:row>1</xdr:row>
      <xdr:rowOff>370797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71054" y="27709"/>
          <a:ext cx="1211040" cy="60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108857</xdr:rowOff>
    </xdr:from>
    <xdr:to>
      <xdr:col>2</xdr:col>
      <xdr:colOff>862693</xdr:colOff>
      <xdr:row>2</xdr:row>
      <xdr:rowOff>33814</xdr:rowOff>
    </xdr:to>
    <xdr:pic>
      <xdr:nvPicPr>
        <xdr:cNvPr id="3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0" y="108857"/>
          <a:ext cx="1741715" cy="872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216478</xdr:colOff>
      <xdr:row>32</xdr:row>
      <xdr:rowOff>108236</xdr:rowOff>
    </xdr:from>
    <xdr:to>
      <xdr:col>6</xdr:col>
      <xdr:colOff>1272887</xdr:colOff>
      <xdr:row>63</xdr:row>
      <xdr:rowOff>17318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952931</xdr:colOff>
      <xdr:row>43</xdr:row>
      <xdr:rowOff>57587</xdr:rowOff>
    </xdr:from>
    <xdr:to>
      <xdr:col>3</xdr:col>
      <xdr:colOff>391822</xdr:colOff>
      <xdr:row>53</xdr:row>
      <xdr:rowOff>22951</xdr:rowOff>
    </xdr:to>
    <xdr:sp macro="" textlink="$E$58">
      <xdr:nvSpPr>
        <xdr:cNvPr id="11" name="ZoneTexte 10"/>
        <xdr:cNvSpPr txBox="1"/>
      </xdr:nvSpPr>
      <xdr:spPr>
        <a:xfrm>
          <a:off x="3017258" y="9104605"/>
          <a:ext cx="1766455" cy="1766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ctr"/>
        <a:lstStyle/>
        <a:p>
          <a:pPr algn="ctr"/>
          <a:fld id="{25E19343-C9E1-4D60-8C84-E10157D5B3C4}" type="TxLink">
            <a:rPr lang="en-US" sz="2800" b="1" i="0" u="none" strike="noStrike">
              <a:solidFill>
                <a:srgbClr val="000000"/>
              </a:solidFill>
              <a:latin typeface="Calibri"/>
            </a:rPr>
            <a:pPr algn="ctr"/>
            <a:t>Total capacity: 114,6 GW</a:t>
          </a:fld>
          <a:endParaRPr lang="fr-FR" sz="5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443345</xdr:colOff>
      <xdr:row>1</xdr:row>
      <xdr:rowOff>55418</xdr:rowOff>
    </xdr:from>
    <xdr:to>
      <xdr:col>1</xdr:col>
      <xdr:colOff>1654385</xdr:colOff>
      <xdr:row>1</xdr:row>
      <xdr:rowOff>661742</xdr:rowOff>
    </xdr:to>
    <xdr:pic>
      <xdr:nvPicPr>
        <xdr:cNvPr id="6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789709" y="235527"/>
          <a:ext cx="1211040" cy="60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443345</xdr:colOff>
      <xdr:row>29</xdr:row>
      <xdr:rowOff>69275</xdr:rowOff>
    </xdr:from>
    <xdr:to>
      <xdr:col>1</xdr:col>
      <xdr:colOff>1654385</xdr:colOff>
      <xdr:row>30</xdr:row>
      <xdr:rowOff>495490</xdr:rowOff>
    </xdr:to>
    <xdr:pic>
      <xdr:nvPicPr>
        <xdr:cNvPr id="8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789709" y="6179130"/>
          <a:ext cx="1211040" cy="60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116542</xdr:colOff>
      <xdr:row>0</xdr:row>
      <xdr:rowOff>134470</xdr:rowOff>
    </xdr:from>
    <xdr:to>
      <xdr:col>1</xdr:col>
      <xdr:colOff>1327582</xdr:colOff>
      <xdr:row>2</xdr:row>
      <xdr:rowOff>131194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905436" y="134470"/>
          <a:ext cx="1211040" cy="60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388043</xdr:colOff>
      <xdr:row>0</xdr:row>
      <xdr:rowOff>135884</xdr:rowOff>
    </xdr:from>
    <xdr:to>
      <xdr:col>1</xdr:col>
      <xdr:colOff>1730189</xdr:colOff>
      <xdr:row>2</xdr:row>
      <xdr:rowOff>45848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719737" y="135884"/>
          <a:ext cx="1342146" cy="671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80683</xdr:colOff>
      <xdr:row>0</xdr:row>
      <xdr:rowOff>125506</xdr:rowOff>
    </xdr:from>
    <xdr:to>
      <xdr:col>3</xdr:col>
      <xdr:colOff>322</xdr:colOff>
      <xdr:row>3</xdr:row>
      <xdr:rowOff>65191</xdr:rowOff>
    </xdr:to>
    <xdr:pic>
      <xdr:nvPicPr>
        <xdr:cNvPr id="4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385483" y="125506"/>
          <a:ext cx="1741715" cy="872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17930</xdr:rowOff>
    </xdr:from>
    <xdr:to>
      <xdr:col>3</xdr:col>
      <xdr:colOff>179294</xdr:colOff>
      <xdr:row>2</xdr:row>
      <xdr:rowOff>103981</xdr:rowOff>
    </xdr:to>
    <xdr:pic>
      <xdr:nvPicPr>
        <xdr:cNvPr id="3" name="Picture 2" descr="L:\1516904_Atlantic_ Deploiement_280515\Publishing\Charte\LOGO-BLOC MARQUE\LOGO\Engie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rcRect/>
        <a:stretch>
          <a:fillRect/>
        </a:stretch>
      </xdr:blipFill>
      <xdr:spPr bwMode="auto">
        <a:xfrm>
          <a:off x="466165" y="197224"/>
          <a:ext cx="1335741" cy="66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2040.801067939814" createdVersion="3" refreshedVersion="3" minRefreshableVersion="3" recordCount="659">
  <cacheSource type="worksheet">
    <worksheetSource ref="B4:N663" sheet="2.1 Power plants list"/>
  </cacheSource>
  <cacheFields count="13">
    <cacheField name="Business line" numFmtId="0">
      <sharedItems count="3">
        <s v="BEE"/>
        <s v="BEI"/>
        <s v="BES"/>
      </sharedItems>
    </cacheField>
    <cacheField name="Business area" numFmtId="0">
      <sharedItems count="10">
        <s v="CWE"/>
        <s v="SEE"/>
        <s v="Asia-Pacific"/>
        <s v="Latin America"/>
        <s v="North America"/>
        <s v="South Asia, Middle East &amp; Africa"/>
        <s v="UK and Turkey"/>
        <s v="BES"/>
        <s v="UK &amp; other EU" u="1"/>
        <s v="SAMEA" u="1"/>
      </sharedItems>
    </cacheField>
    <cacheField name="Country" numFmtId="0">
      <sharedItems/>
    </cacheField>
    <cacheField name="Plant name" numFmtId="0">
      <sharedItems/>
    </cacheField>
    <cacheField name="Fuel" numFmtId="0">
      <sharedItems count="8">
        <s v="Natural gas"/>
        <s v="Other renewable"/>
        <s v="Other non renewable"/>
        <s v="Biomass and biogas"/>
        <s v="Hydro (1)"/>
        <s v="Wind"/>
        <s v="Nuclear"/>
        <s v="Coal"/>
      </sharedItems>
    </cacheField>
    <cacheField name="Contractual position (2)" numFmtId="0">
      <sharedItems count="5">
        <s v="MOSTLY CONTRACTED"/>
        <s v="MERCHANT"/>
        <s v="NON MERCHANT"/>
        <s v="PARTIALLY CONTRACTED"/>
        <s v="NA"/>
      </sharedItems>
    </cacheField>
    <cacheField name="% Conso. (3)" numFmtId="9">
      <sharedItems containsSemiMixedTypes="0" containsString="0" containsNumber="1" minValue="0" maxValue="1"/>
    </cacheField>
    <cacheField name="Conso. method" numFmtId="0">
      <sharedItems/>
    </cacheField>
    <cacheField name="% Net Owner. (4)" numFmtId="9">
      <sharedItems containsSemiMixedTypes="0" containsString="0" containsNumber="1" minValue="4.4999999999999998E-2" maxValue="1"/>
    </cacheField>
    <cacheField name="Status" numFmtId="0">
      <sharedItems count="2">
        <s v="Installed"/>
        <s v="Under construction"/>
      </sharedItems>
    </cacheField>
    <cacheField name="Capa. MW 100%" numFmtId="3">
      <sharedItems containsSemiMixedTypes="0" containsString="0" containsNumber="1" minValue="-517.79" maxValue="3015.8"/>
    </cacheField>
    <cacheField name="Capa. MW %conso" numFmtId="3">
      <sharedItems containsSemiMixedTypes="0" containsString="0" containsNumber="1" minValue="-517.79" maxValue="3015.8"/>
    </cacheField>
    <cacheField name="Capa. MW Net owner." numFmtId="3">
      <sharedItems containsSemiMixedTypes="0" containsString="0" containsNumber="1" minValue="-517.79" maxValue="3015.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eur" refreshedDate="42214.648057638886" createdVersion="3" refreshedVersion="3" minRefreshableVersion="3" recordCount="682">
  <cacheSource type="worksheet">
    <worksheetSource ref="B4:N686" sheet="2.1 Power plants list"/>
  </cacheSource>
  <cacheFields count="13">
    <cacheField name="Business line" numFmtId="0">
      <sharedItems count="3">
        <s v="BEE"/>
        <s v="BEI"/>
        <s v="BES"/>
      </sharedItems>
    </cacheField>
    <cacheField name="Business area" numFmtId="0">
      <sharedItems count="8">
        <s v="CWE"/>
        <s v="SEE"/>
        <s v="Asia-Pacific"/>
        <s v="Latin America"/>
        <s v="North America"/>
        <s v="SAMEA"/>
        <s v="UK and Turkey"/>
        <s v="BES"/>
      </sharedItems>
    </cacheField>
    <cacheField name="Country" numFmtId="0">
      <sharedItems/>
    </cacheField>
    <cacheField name="Plant name" numFmtId="0">
      <sharedItems/>
    </cacheField>
    <cacheField name="Fuel" numFmtId="0">
      <sharedItems count="8">
        <s v="Natural gas"/>
        <s v="Other renewable"/>
        <s v="Other non renewable"/>
        <s v="Biomass and biogas"/>
        <s v="Hydro (1)"/>
        <s v="Wind"/>
        <s v="Nuclear"/>
        <s v="Coal"/>
      </sharedItems>
    </cacheField>
    <cacheField name="Contractual position (2)" numFmtId="0">
      <sharedItems count="5">
        <s v="MOSTLY CONTRACTED"/>
        <s v="MERCHANT"/>
        <s v="NON MERCHANT"/>
        <s v="PARTIALLY CONTRACTED"/>
        <s v="NA"/>
      </sharedItems>
    </cacheField>
    <cacheField name="% Conso. (3)" numFmtId="9">
      <sharedItems containsSemiMixedTypes="0" containsString="0" containsNumber="1" minValue="0" maxValue="1"/>
    </cacheField>
    <cacheField name="Conso. method" numFmtId="0">
      <sharedItems/>
    </cacheField>
    <cacheField name="% Net Owner. (4)" numFmtId="9">
      <sharedItems containsSemiMixedTypes="0" containsString="0" containsNumber="1" minValue="4.4999999999999998E-2" maxValue="1"/>
    </cacheField>
    <cacheField name="Status" numFmtId="0">
      <sharedItems count="2">
        <s v="Installed"/>
        <s v="Construction"/>
      </sharedItems>
    </cacheField>
    <cacheField name="Capa. MW 100%" numFmtId="3">
      <sharedItems containsSemiMixedTypes="0" containsString="0" containsNumber="1" minValue="-516.37800000000004" maxValue="3008"/>
    </cacheField>
    <cacheField name="Capa. MW %conso" numFmtId="3">
      <sharedItems containsSemiMixedTypes="0" containsString="0" containsNumber="1" minValue="-516.37800000000004" maxValue="3008"/>
    </cacheField>
    <cacheField name="Capa. MW Net owner." numFmtId="3">
      <sharedItems containsSemiMixedTypes="0" containsString="0" containsNumber="1" minValue="-516.37800000000004" maxValue="300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9">
  <r>
    <x v="0"/>
    <x v="0"/>
    <s v="BELGIUM"/>
    <s v="AALST 2"/>
    <x v="0"/>
    <x v="0"/>
    <n v="1"/>
    <s v="Global"/>
    <n v="1"/>
    <x v="0"/>
    <n v="53"/>
    <n v="53"/>
    <n v="53"/>
  </r>
  <r>
    <x v="0"/>
    <x v="0"/>
    <s v="BELGIUM"/>
    <s v="AALST 3"/>
    <x v="1"/>
    <x v="1"/>
    <n v="1"/>
    <s v="Global"/>
    <n v="1"/>
    <x v="0"/>
    <n v="0.89"/>
    <n v="0.89"/>
    <n v="0.89"/>
  </r>
  <r>
    <x v="0"/>
    <x v="0"/>
    <s v="BELGIUM"/>
    <s v="AALTER"/>
    <x v="2"/>
    <x v="1"/>
    <n v="1"/>
    <s v="Global"/>
    <n v="1"/>
    <x v="0"/>
    <n v="18"/>
    <n v="18"/>
    <n v="18"/>
  </r>
  <r>
    <x v="0"/>
    <x v="0"/>
    <s v="BELGIUM"/>
    <s v="AMERCOEUR"/>
    <x v="0"/>
    <x v="1"/>
    <n v="1"/>
    <s v="Global"/>
    <n v="1"/>
    <x v="0"/>
    <n v="451"/>
    <n v="451"/>
    <n v="451"/>
  </r>
  <r>
    <x v="0"/>
    <x v="0"/>
    <s v="BELGIUM"/>
    <s v="ARDOOIE"/>
    <x v="1"/>
    <x v="1"/>
    <n v="1"/>
    <s v="Global"/>
    <n v="1"/>
    <x v="0"/>
    <n v="0.221"/>
    <n v="0.221"/>
    <n v="0.221"/>
  </r>
  <r>
    <x v="0"/>
    <x v="0"/>
    <s v="BELGIUM"/>
    <s v="AWIRS"/>
    <x v="3"/>
    <x v="1"/>
    <n v="1"/>
    <s v="Global"/>
    <n v="1"/>
    <x v="0"/>
    <n v="80"/>
    <n v="80"/>
    <n v="80"/>
  </r>
  <r>
    <x v="0"/>
    <x v="0"/>
    <s v="BELGIUM"/>
    <s v="AWIRS"/>
    <x v="2"/>
    <x v="1"/>
    <n v="1"/>
    <s v="Global"/>
    <n v="1"/>
    <x v="0"/>
    <n v="15"/>
    <n v="15"/>
    <n v="15"/>
  </r>
  <r>
    <x v="0"/>
    <x v="0"/>
    <s v="BELGIUM"/>
    <s v="BARDONWEZ"/>
    <x v="4"/>
    <x v="1"/>
    <n v="1"/>
    <s v="Global"/>
    <n v="1"/>
    <x v="0"/>
    <n v="3.5000000000000003E-2"/>
    <n v="3.5000000000000003E-2"/>
    <n v="3.5000000000000003E-2"/>
  </r>
  <r>
    <x v="0"/>
    <x v="0"/>
    <s v="BELGIUM"/>
    <s v="BEERSE"/>
    <x v="2"/>
    <x v="1"/>
    <n v="1"/>
    <s v="Global"/>
    <n v="1"/>
    <x v="0"/>
    <n v="32"/>
    <n v="32"/>
    <n v="32"/>
  </r>
  <r>
    <x v="0"/>
    <x v="0"/>
    <s v="BELGIUM"/>
    <s v="BEVERCE (ROBERTVILLE)"/>
    <x v="4"/>
    <x v="1"/>
    <n v="1"/>
    <s v="Global"/>
    <n v="1"/>
    <x v="0"/>
    <n v="9.1999999999999993"/>
    <n v="9.1999999999999993"/>
    <n v="9.1999999999999993"/>
  </r>
  <r>
    <x v="0"/>
    <x v="0"/>
    <s v="BELGIUM"/>
    <s v="BEVEREN"/>
    <x v="0"/>
    <x v="0"/>
    <n v="1"/>
    <s v="Global"/>
    <n v="1"/>
    <x v="0"/>
    <n v="23.8"/>
    <n v="23.8"/>
    <n v="23.8"/>
  </r>
  <r>
    <x v="0"/>
    <x v="0"/>
    <s v="BELGIUM"/>
    <s v="BEVEREN 2"/>
    <x v="2"/>
    <x v="2"/>
    <n v="1"/>
    <s v="Global"/>
    <n v="1"/>
    <x v="0"/>
    <n v="20"/>
    <n v="20"/>
    <n v="20"/>
  </r>
  <r>
    <x v="0"/>
    <x v="0"/>
    <s v="BELGIUM"/>
    <s v="BUDA"/>
    <x v="2"/>
    <x v="1"/>
    <n v="1"/>
    <s v="Global"/>
    <n v="1"/>
    <x v="0"/>
    <n v="18"/>
    <n v="18"/>
    <n v="18"/>
  </r>
  <r>
    <x v="0"/>
    <x v="0"/>
    <s v="BELGIUM"/>
    <s v="BULLINGEN"/>
    <x v="5"/>
    <x v="1"/>
    <n v="1"/>
    <s v="Global"/>
    <n v="1"/>
    <x v="0"/>
    <n v="12"/>
    <n v="12"/>
    <n v="12"/>
  </r>
  <r>
    <x v="0"/>
    <x v="0"/>
    <s v="BELGIUM"/>
    <s v="BÜTGENBACH HYD"/>
    <x v="4"/>
    <x v="1"/>
    <n v="1"/>
    <s v="Global"/>
    <n v="1"/>
    <x v="0"/>
    <n v="1.8"/>
    <n v="1.8"/>
    <n v="1.8"/>
  </r>
  <r>
    <x v="0"/>
    <x v="0"/>
    <s v="BELGIUM"/>
    <s v="BÜTGENBACH WT"/>
    <x v="5"/>
    <x v="1"/>
    <n v="1"/>
    <s v="Global"/>
    <n v="1"/>
    <x v="0"/>
    <n v="8"/>
    <n v="8"/>
    <n v="8"/>
  </r>
  <r>
    <x v="0"/>
    <x v="0"/>
    <s v="BELGIUM"/>
    <s v="CIERREUX"/>
    <x v="2"/>
    <x v="1"/>
    <n v="1"/>
    <s v="Global"/>
    <n v="1"/>
    <x v="0"/>
    <n v="17"/>
    <n v="17"/>
    <n v="17"/>
  </r>
  <r>
    <x v="0"/>
    <x v="0"/>
    <s v="BELGIUM"/>
    <s v="CIERREUX 2"/>
    <x v="4"/>
    <x v="1"/>
    <n v="1"/>
    <s v="Global"/>
    <n v="1"/>
    <x v="0"/>
    <n v="0.1"/>
    <n v="0.1"/>
    <n v="0.1"/>
  </r>
  <r>
    <x v="0"/>
    <x v="0"/>
    <s v="BELGIUM"/>
    <s v="COO"/>
    <x v="4"/>
    <x v="1"/>
    <n v="1"/>
    <s v="Global"/>
    <n v="1"/>
    <x v="0"/>
    <n v="1164"/>
    <n v="1164"/>
    <n v="1164"/>
  </r>
  <r>
    <x v="0"/>
    <x v="0"/>
    <s v="BELGIUM"/>
    <s v="COO DERIVATION"/>
    <x v="4"/>
    <x v="1"/>
    <n v="1"/>
    <s v="Global"/>
    <n v="1"/>
    <x v="0"/>
    <n v="0.4"/>
    <n v="0.4"/>
    <n v="0.4"/>
  </r>
  <r>
    <x v="0"/>
    <x v="0"/>
    <s v="BELGIUM"/>
    <s v="DENDERMONDE"/>
    <x v="5"/>
    <x v="1"/>
    <n v="1"/>
    <s v="Global"/>
    <n v="1"/>
    <x v="0"/>
    <n v="4.5999999999999996"/>
    <n v="4.5999999999999996"/>
    <n v="4.5999999999999996"/>
  </r>
  <r>
    <x v="0"/>
    <x v="0"/>
    <s v="BELGIUM"/>
    <s v="DEUX-ACREN"/>
    <x v="2"/>
    <x v="1"/>
    <n v="1"/>
    <s v="Global"/>
    <n v="1"/>
    <x v="0"/>
    <n v="18"/>
    <n v="18"/>
    <n v="18"/>
  </r>
  <r>
    <x v="0"/>
    <x v="0"/>
    <s v="BELGIUM"/>
    <s v="DOEL"/>
    <x v="6"/>
    <x v="1"/>
    <n v="1"/>
    <s v="Global"/>
    <n v="1"/>
    <x v="0"/>
    <n v="2911"/>
    <n v="2911"/>
    <n v="2911"/>
  </r>
  <r>
    <x v="0"/>
    <x v="0"/>
    <s v="BELGIUM"/>
    <s v="DOUR"/>
    <x v="5"/>
    <x v="1"/>
    <n v="1"/>
    <s v="Global"/>
    <n v="1"/>
    <x v="0"/>
    <n v="10"/>
    <n v="10"/>
    <n v="10"/>
  </r>
  <r>
    <x v="0"/>
    <x v="0"/>
    <s v="BELGIUM"/>
    <s v="DROGENBOS"/>
    <x v="0"/>
    <x v="1"/>
    <n v="1"/>
    <s v="Global"/>
    <n v="1"/>
    <x v="0"/>
    <n v="538"/>
    <n v="538"/>
    <n v="538"/>
  </r>
  <r>
    <x v="0"/>
    <x v="0"/>
    <s v="BELGIUM"/>
    <s v="EKE-NAZARETH"/>
    <x v="1"/>
    <x v="1"/>
    <n v="1"/>
    <s v="Global"/>
    <n v="1"/>
    <x v="0"/>
    <n v="0.24199999999999999"/>
    <n v="0.24199999999999999"/>
    <n v="0.24199999999999999"/>
  </r>
  <r>
    <x v="0"/>
    <x v="0"/>
    <s v="BELGIUM"/>
    <s v="FRASNES-LEZ-ANVAING"/>
    <x v="5"/>
    <x v="1"/>
    <n v="1"/>
    <s v="Global"/>
    <n v="1"/>
    <x v="0"/>
    <n v="4.0999999999999996"/>
    <n v="4.0999999999999996"/>
    <n v="4.0999999999999996"/>
  </r>
  <r>
    <x v="0"/>
    <x v="0"/>
    <s v="BELGIUM"/>
    <s v="GEMBLOUX"/>
    <x v="5"/>
    <x v="1"/>
    <n v="0.498"/>
    <s v="Equity"/>
    <n v="0.498"/>
    <x v="0"/>
    <n v="9"/>
    <n v="4.4820000000000002"/>
    <n v="4.4820000000000002"/>
  </r>
  <r>
    <x v="0"/>
    <x v="0"/>
    <s v="BELGIUM"/>
    <s v="GENK"/>
    <x v="5"/>
    <x v="1"/>
    <n v="1"/>
    <s v="Global"/>
    <n v="1"/>
    <x v="0"/>
    <n v="4"/>
    <n v="4"/>
    <n v="4"/>
  </r>
  <r>
    <x v="0"/>
    <x v="0"/>
    <s v="BELGIUM"/>
    <s v="GENK ZUID"/>
    <x v="5"/>
    <x v="1"/>
    <n v="0.5"/>
    <s v="Equity"/>
    <n v="0.5"/>
    <x v="1"/>
    <n v="2"/>
    <n v="1"/>
    <n v="1"/>
  </r>
  <r>
    <x v="0"/>
    <x v="0"/>
    <s v="BELGIUM"/>
    <s v="GENT HAVEN"/>
    <x v="5"/>
    <x v="1"/>
    <n v="0.5"/>
    <s v="Equity"/>
    <n v="0.5"/>
    <x v="1"/>
    <n v="6"/>
    <n v="3"/>
    <n v="3"/>
  </r>
  <r>
    <x v="0"/>
    <x v="0"/>
    <s v="BELGIUM"/>
    <s v="GINGELOM"/>
    <x v="5"/>
    <x v="1"/>
    <n v="0.5"/>
    <s v="Equity"/>
    <n v="0.5"/>
    <x v="1"/>
    <n v="14"/>
    <n v="7"/>
    <n v="7"/>
  </r>
  <r>
    <x v="0"/>
    <x v="0"/>
    <s v="BELGIUM"/>
    <s v="HEID-DE-GOREUX"/>
    <x v="4"/>
    <x v="1"/>
    <n v="1"/>
    <s v="Global"/>
    <n v="1"/>
    <x v="0"/>
    <n v="8.1"/>
    <n v="8.1"/>
    <n v="8.1"/>
  </r>
  <r>
    <x v="0"/>
    <x v="0"/>
    <s v="BELGIUM"/>
    <s v="HERDERSBRUG"/>
    <x v="0"/>
    <x v="1"/>
    <n v="1"/>
    <s v="Global"/>
    <n v="1"/>
    <x v="0"/>
    <n v="480.3"/>
    <n v="480.3"/>
    <n v="480.3"/>
  </r>
  <r>
    <x v="0"/>
    <x v="0"/>
    <s v="BELGIUM"/>
    <s v="HERDERSBRUG"/>
    <x v="5"/>
    <x v="1"/>
    <n v="1"/>
    <s v="Global"/>
    <n v="1"/>
    <x v="0"/>
    <n v="3"/>
    <n v="3"/>
    <n v="3"/>
  </r>
  <r>
    <x v="0"/>
    <x v="0"/>
    <s v="BELGIUM"/>
    <s v="HOOGSTRATEN"/>
    <x v="5"/>
    <x v="1"/>
    <n v="1"/>
    <s v="Global"/>
    <n v="0.7"/>
    <x v="0"/>
    <n v="12"/>
    <n v="12"/>
    <n v="8.4"/>
  </r>
  <r>
    <x v="0"/>
    <x v="0"/>
    <s v="BELGIUM"/>
    <s v="IXELLES"/>
    <x v="2"/>
    <x v="1"/>
    <n v="1"/>
    <s v="Global"/>
    <n v="1"/>
    <x v="0"/>
    <n v="18"/>
    <n v="18"/>
    <n v="18"/>
  </r>
  <r>
    <x v="0"/>
    <x v="0"/>
    <s v="BELGIUM"/>
    <s v="IZEGEM"/>
    <x v="5"/>
    <x v="1"/>
    <n v="1"/>
    <s v="Global"/>
    <n v="0.7"/>
    <x v="0"/>
    <n v="4"/>
    <n v="4"/>
    <n v="2.8"/>
  </r>
  <r>
    <x v="0"/>
    <x v="0"/>
    <s v="BELGIUM"/>
    <s v="JEMEPPE-SUR-SAMBRE"/>
    <x v="0"/>
    <x v="2"/>
    <n v="1"/>
    <s v="Global"/>
    <n v="1"/>
    <x v="0"/>
    <n v="94"/>
    <n v="94"/>
    <n v="94"/>
  </r>
  <r>
    <x v="0"/>
    <x v="0"/>
    <s v="BELGIUM"/>
    <s v="KASTERLEE"/>
    <x v="5"/>
    <x v="1"/>
    <n v="1"/>
    <s v="Global"/>
    <n v="0.7"/>
    <x v="0"/>
    <n v="0.66"/>
    <n v="0.66"/>
    <n v="0.46200000000000002"/>
  </r>
  <r>
    <x v="0"/>
    <x v="0"/>
    <s v="BELGIUM"/>
    <s v="KRUISHOUTEM"/>
    <x v="1"/>
    <x v="1"/>
    <n v="1"/>
    <s v="Global"/>
    <n v="1"/>
    <x v="0"/>
    <n v="1.077"/>
    <n v="1.077"/>
    <n v="1.077"/>
  </r>
  <r>
    <x v="0"/>
    <x v="0"/>
    <s v="BELGIUM"/>
    <s v="LA VIERRE"/>
    <x v="4"/>
    <x v="1"/>
    <n v="1"/>
    <s v="Global"/>
    <n v="1"/>
    <x v="0"/>
    <n v="1.9"/>
    <n v="1.9"/>
    <n v="1.9"/>
  </r>
  <r>
    <x v="0"/>
    <x v="0"/>
    <s v="BELGIUM"/>
    <s v="LANAKEN"/>
    <x v="0"/>
    <x v="3"/>
    <n v="1"/>
    <s v="Global"/>
    <n v="1"/>
    <x v="0"/>
    <n v="43"/>
    <n v="43"/>
    <n v="43"/>
  </r>
  <r>
    <x v="0"/>
    <x v="0"/>
    <s v="BELGIUM"/>
    <s v="LANAKEN 2"/>
    <x v="5"/>
    <x v="1"/>
    <n v="1"/>
    <s v="Global"/>
    <n v="0.7"/>
    <x v="0"/>
    <n v="8"/>
    <n v="8"/>
    <n v="5.6"/>
  </r>
  <r>
    <x v="0"/>
    <x v="0"/>
    <s v="BELGIUM"/>
    <s v="LEUVEN"/>
    <x v="1"/>
    <x v="1"/>
    <n v="1"/>
    <s v="Global"/>
    <n v="1"/>
    <x v="0"/>
    <n v="7.0999999999999994E-2"/>
    <n v="7.0999999999999994E-2"/>
    <n v="7.0999999999999994E-2"/>
  </r>
  <r>
    <x v="0"/>
    <x v="0"/>
    <s v="BELGIUM"/>
    <s v="LEUZE-EN-HAINAUT 2"/>
    <x v="5"/>
    <x v="1"/>
    <n v="1"/>
    <s v="Global"/>
    <n v="1"/>
    <x v="0"/>
    <n v="14.35"/>
    <n v="14.35"/>
    <n v="14.35"/>
  </r>
  <r>
    <x v="0"/>
    <x v="0"/>
    <s v="BELGIUM"/>
    <s v="LILLO ENERGY"/>
    <x v="0"/>
    <x v="0"/>
    <n v="0.5"/>
    <s v="Proportional"/>
    <n v="0.5"/>
    <x v="0"/>
    <n v="85"/>
    <n v="42.5"/>
    <n v="42.5"/>
  </r>
  <r>
    <x v="0"/>
    <x v="0"/>
    <s v="BELGIUM"/>
    <s v="LOCHRISTI LAARNE"/>
    <x v="5"/>
    <x v="1"/>
    <n v="1"/>
    <s v="Global"/>
    <n v="0.7"/>
    <x v="0"/>
    <n v="4.0999999999999996"/>
    <n v="4.0999999999999996"/>
    <n v="2.87"/>
  </r>
  <r>
    <x v="0"/>
    <x v="0"/>
    <s v="BELGIUM"/>
    <s v="LORCE"/>
    <x v="4"/>
    <x v="1"/>
    <n v="1"/>
    <s v="Global"/>
    <n v="1"/>
    <x v="0"/>
    <n v="0.1"/>
    <n v="0.1"/>
    <n v="0.1"/>
  </r>
  <r>
    <x v="0"/>
    <x v="0"/>
    <s v="BELGIUM"/>
    <s v="NDR CONTRACT EDF"/>
    <x v="6"/>
    <x v="2"/>
    <n v="1"/>
    <s v="Global"/>
    <n v="1"/>
    <x v="0"/>
    <n v="-481"/>
    <n v="-481"/>
    <n v="-481"/>
  </r>
  <r>
    <x v="0"/>
    <x v="0"/>
    <s v="BELGIUM"/>
    <s v="NDR CONTRACT EON"/>
    <x v="6"/>
    <x v="2"/>
    <n v="1"/>
    <s v="Global"/>
    <n v="1"/>
    <x v="0"/>
    <n v="-515.29999999999995"/>
    <n v="-515.29999999999995"/>
    <n v="-515.29999999999995"/>
  </r>
  <r>
    <x v="0"/>
    <x v="0"/>
    <s v="BELGIUM"/>
    <s v="NDR CONTRACT SPE"/>
    <x v="6"/>
    <x v="2"/>
    <n v="1"/>
    <s v="Global"/>
    <n v="1"/>
    <x v="0"/>
    <n v="-517.79"/>
    <n v="-517.79"/>
    <n v="-517.79"/>
  </r>
  <r>
    <x v="0"/>
    <x v="0"/>
    <s v="BELGIUM"/>
    <s v="NL PDR CONTRACT EON"/>
    <x v="6"/>
    <x v="1"/>
    <n v="1"/>
    <s v="Global"/>
    <n v="1"/>
    <x v="0"/>
    <n v="-278.3"/>
    <n v="-278.3"/>
    <n v="-278.3"/>
  </r>
  <r>
    <x v="0"/>
    <x v="0"/>
    <s v="BELGIUM"/>
    <s v="NOORDSCHOTE"/>
    <x v="2"/>
    <x v="1"/>
    <n v="1"/>
    <s v="Global"/>
    <n v="1"/>
    <x v="0"/>
    <n v="18"/>
    <n v="18"/>
    <n v="18"/>
  </r>
  <r>
    <x v="0"/>
    <x v="0"/>
    <s v="BELGIUM"/>
    <s v="OORDEREN (LANXESS EX-BAYER)"/>
    <x v="0"/>
    <x v="2"/>
    <n v="1"/>
    <s v="Global"/>
    <n v="1"/>
    <x v="0"/>
    <n v="44.9"/>
    <n v="44.9"/>
    <n v="44.9"/>
  </r>
  <r>
    <x v="0"/>
    <x v="0"/>
    <s v="BELGIUM"/>
    <s v="OOSTAKKER"/>
    <x v="5"/>
    <x v="1"/>
    <n v="1"/>
    <s v="Global"/>
    <n v="1"/>
    <x v="0"/>
    <n v="6"/>
    <n v="6"/>
    <n v="6"/>
  </r>
  <r>
    <x v="0"/>
    <x v="0"/>
    <s v="BELGIUM"/>
    <s v="OOSTAKKER 2"/>
    <x v="1"/>
    <x v="1"/>
    <n v="1"/>
    <s v="Global"/>
    <n v="1"/>
    <x v="0"/>
    <n v="0.52100000000000002"/>
    <n v="0.52100000000000002"/>
    <n v="0.52100000000000002"/>
  </r>
  <r>
    <x v="0"/>
    <x v="0"/>
    <s v="BELGIUM"/>
    <s v="OOSTAKKER 3"/>
    <x v="5"/>
    <x v="1"/>
    <n v="1"/>
    <s v="Global"/>
    <n v="1"/>
    <x v="0"/>
    <n v="6.15"/>
    <n v="6.15"/>
    <n v="6.15"/>
  </r>
  <r>
    <x v="0"/>
    <x v="0"/>
    <s v="BELGIUM"/>
    <s v="ORVAL"/>
    <x v="4"/>
    <x v="1"/>
    <n v="1"/>
    <s v="Global"/>
    <n v="1"/>
    <x v="0"/>
    <n v="0.05"/>
    <n v="0.05"/>
    <n v="0.05"/>
  </r>
  <r>
    <x v="0"/>
    <x v="0"/>
    <s v="BELGIUM"/>
    <s v="OUD-LILLO"/>
    <x v="0"/>
    <x v="2"/>
    <n v="1"/>
    <s v="Global"/>
    <n v="1"/>
    <x v="0"/>
    <n v="44.9"/>
    <n v="44.9"/>
    <n v="44.9"/>
  </r>
  <r>
    <x v="0"/>
    <x v="0"/>
    <s v="BELGIUM"/>
    <s v="PERWEZ"/>
    <x v="5"/>
    <x v="1"/>
    <n v="0.249"/>
    <s v="Equity"/>
    <n v="0.249"/>
    <x v="0"/>
    <n v="7.5"/>
    <n v="1.8680000000000001"/>
    <n v="1.8680000000000001"/>
  </r>
  <r>
    <x v="0"/>
    <x v="0"/>
    <s v="BELGIUM"/>
    <s v="POPERINGE"/>
    <x v="5"/>
    <x v="1"/>
    <n v="1"/>
    <s v="Global"/>
    <n v="0.7"/>
    <x v="0"/>
    <n v="8.1999999999999993"/>
    <n v="8.1999999999999993"/>
    <n v="5.74"/>
  </r>
  <r>
    <x v="0"/>
    <x v="0"/>
    <s v="BELGIUM"/>
    <s v="QUEVY"/>
    <x v="5"/>
    <x v="1"/>
    <n v="1"/>
    <s v="Global"/>
    <n v="1"/>
    <x v="0"/>
    <n v="6"/>
    <n v="6"/>
    <n v="6"/>
  </r>
  <r>
    <x v="0"/>
    <x v="0"/>
    <s v="BELGIUM"/>
    <s v="RODENHUIZE"/>
    <x v="3"/>
    <x v="1"/>
    <n v="1"/>
    <s v="Global"/>
    <n v="0.73"/>
    <x v="0"/>
    <n v="205"/>
    <n v="205"/>
    <n v="149.65"/>
  </r>
  <r>
    <x v="0"/>
    <x v="0"/>
    <s v="BELGIUM"/>
    <s v="RODENHUIZE"/>
    <x v="2"/>
    <x v="1"/>
    <n v="1"/>
    <s v="Global"/>
    <n v="0.73"/>
    <x v="0"/>
    <n v="10"/>
    <n v="10"/>
    <n v="7.3"/>
  </r>
  <r>
    <x v="0"/>
    <x v="0"/>
    <s v="BELGIUM"/>
    <s v="RODENHUIZE"/>
    <x v="5"/>
    <x v="1"/>
    <n v="1"/>
    <s v="Global"/>
    <n v="1"/>
    <x v="0"/>
    <n v="4"/>
    <n v="4"/>
    <n v="4"/>
  </r>
  <r>
    <x v="0"/>
    <x v="0"/>
    <s v="BELGIUM"/>
    <s v="SAINT-GHISLAIN"/>
    <x v="0"/>
    <x v="1"/>
    <n v="1"/>
    <s v="Global"/>
    <n v="1"/>
    <x v="0"/>
    <n v="350"/>
    <n v="350"/>
    <n v="350"/>
  </r>
  <r>
    <x v="0"/>
    <x v="0"/>
    <s v="BELGIUM"/>
    <s v="SCHAERBEEK 2"/>
    <x v="2"/>
    <x v="1"/>
    <n v="1"/>
    <s v="Global"/>
    <n v="1"/>
    <x v="0"/>
    <n v="45"/>
    <n v="45"/>
    <n v="45"/>
  </r>
  <r>
    <x v="0"/>
    <x v="0"/>
    <s v="BELGIUM"/>
    <s v="SCHELLE"/>
    <x v="5"/>
    <x v="1"/>
    <n v="1"/>
    <s v="Global"/>
    <n v="1"/>
    <x v="0"/>
    <n v="4.5"/>
    <n v="4.5"/>
    <n v="4.5"/>
  </r>
  <r>
    <x v="0"/>
    <x v="0"/>
    <s v="BELGIUM"/>
    <s v="SINT GILLIS WAAS"/>
    <x v="5"/>
    <x v="1"/>
    <n v="1"/>
    <s v="Global"/>
    <n v="0.7"/>
    <x v="0"/>
    <n v="6.15"/>
    <n v="6.15"/>
    <n v="4.3049999999999997"/>
  </r>
  <r>
    <x v="0"/>
    <x v="0"/>
    <s v="BELGIUM"/>
    <s v="STAVELOT"/>
    <x v="4"/>
    <x v="1"/>
    <n v="1"/>
    <s v="Global"/>
    <n v="1"/>
    <x v="0"/>
    <n v="0.12"/>
    <n v="0.12"/>
    <n v="0.12"/>
  </r>
  <r>
    <x v="0"/>
    <x v="0"/>
    <s v="BELGIUM"/>
    <s v="TIHANGE"/>
    <x v="6"/>
    <x v="1"/>
    <n v="1"/>
    <s v="Global"/>
    <n v="1"/>
    <x v="0"/>
    <n v="3015.8"/>
    <n v="3015.8"/>
    <n v="3015.8"/>
  </r>
  <r>
    <x v="0"/>
    <x v="0"/>
    <s v="BELGIUM"/>
    <s v="TURON-THEUX"/>
    <x v="2"/>
    <x v="1"/>
    <n v="1"/>
    <s v="Global"/>
    <n v="1"/>
    <x v="0"/>
    <n v="17"/>
    <n v="17"/>
    <n v="17"/>
  </r>
  <r>
    <x v="0"/>
    <x v="0"/>
    <s v="BELGIUM"/>
    <s v="WERVIK"/>
    <x v="1"/>
    <x v="1"/>
    <n v="1"/>
    <s v="Global"/>
    <n v="1"/>
    <x v="0"/>
    <n v="9.8000000000000004E-2"/>
    <n v="9.8000000000000004E-2"/>
    <n v="9.8000000000000004E-2"/>
  </r>
  <r>
    <x v="0"/>
    <x v="0"/>
    <s v="BELGIUM"/>
    <s v="WESTERLO"/>
    <x v="1"/>
    <x v="1"/>
    <n v="1"/>
    <s v="Global"/>
    <n v="1"/>
    <x v="0"/>
    <n v="1.7000000000000001E-2"/>
    <n v="1.7000000000000001E-2"/>
    <n v="1.7000000000000001E-2"/>
  </r>
  <r>
    <x v="0"/>
    <x v="0"/>
    <s v="BELGIUM"/>
    <s v="WESTERLO"/>
    <x v="5"/>
    <x v="1"/>
    <n v="0.5"/>
    <s v="Equity"/>
    <n v="0.5"/>
    <x v="1"/>
    <n v="4.0999999999999996"/>
    <n v="2.0499999999999998"/>
    <n v="2.0499999999999998"/>
  </r>
  <r>
    <x v="0"/>
    <x v="0"/>
    <s v="BELGIUM"/>
    <s v="WEVELGEM"/>
    <x v="1"/>
    <x v="1"/>
    <n v="1"/>
    <s v="Global"/>
    <n v="1"/>
    <x v="0"/>
    <n v="0.42299999999999999"/>
    <n v="0.42299999999999999"/>
    <n v="0.42299999999999999"/>
  </r>
  <r>
    <x v="0"/>
    <x v="0"/>
    <s v="BELGIUM"/>
    <s v="WICHELEN"/>
    <x v="1"/>
    <x v="1"/>
    <n v="1"/>
    <s v="Global"/>
    <n v="1"/>
    <x v="0"/>
    <n v="9.0999999999999998E-2"/>
    <n v="9.0999999999999998E-2"/>
    <n v="9.0999999999999998E-2"/>
  </r>
  <r>
    <x v="0"/>
    <x v="0"/>
    <s v="BELGIUM"/>
    <s v="WILMARSDONK"/>
    <x v="0"/>
    <x v="0"/>
    <n v="1"/>
    <s v="Global"/>
    <n v="1"/>
    <x v="0"/>
    <n v="154"/>
    <n v="154"/>
    <n v="154"/>
  </r>
  <r>
    <x v="0"/>
    <x v="0"/>
    <s v="BELGIUM"/>
    <s v="WILRIJK"/>
    <x v="2"/>
    <x v="1"/>
    <n v="1"/>
    <s v="Global"/>
    <n v="1"/>
    <x v="0"/>
    <n v="10.5"/>
    <n v="10.5"/>
    <n v="10.5"/>
  </r>
  <r>
    <x v="0"/>
    <x v="0"/>
    <s v="BELGIUM"/>
    <s v="WONDELGEM 3"/>
    <x v="1"/>
    <x v="1"/>
    <n v="1"/>
    <s v="Global"/>
    <n v="1"/>
    <x v="0"/>
    <n v="0.497"/>
    <n v="0.497"/>
    <n v="0.497"/>
  </r>
  <r>
    <x v="0"/>
    <x v="0"/>
    <s v="BELGIUM"/>
    <s v="WONDELGEM MULTI"/>
    <x v="5"/>
    <x v="1"/>
    <n v="1"/>
    <s v="Global"/>
    <n v="0.7"/>
    <x v="0"/>
    <n v="2"/>
    <n v="2"/>
    <n v="1.4"/>
  </r>
  <r>
    <x v="0"/>
    <x v="0"/>
    <s v="BELGIUM"/>
    <s v="WONDELGEM VDAB"/>
    <x v="5"/>
    <x v="1"/>
    <n v="1"/>
    <s v="Global"/>
    <n v="0.7"/>
    <x v="0"/>
    <n v="2"/>
    <n v="2"/>
    <n v="1.4"/>
  </r>
  <r>
    <x v="0"/>
    <x v="0"/>
    <s v="BELGIUM"/>
    <s v="WUUSTWEZEL"/>
    <x v="5"/>
    <x v="1"/>
    <n v="0.5"/>
    <s v="Equity"/>
    <n v="0.5"/>
    <x v="1"/>
    <n v="8"/>
    <n v="4"/>
    <n v="4"/>
  </r>
  <r>
    <x v="0"/>
    <x v="0"/>
    <s v="BELGIUM"/>
    <s v="ZANDVLIET"/>
    <x v="0"/>
    <x v="3"/>
    <n v="0.5"/>
    <s v="Proportional"/>
    <n v="0.5"/>
    <x v="0"/>
    <n v="395"/>
    <n v="197.5"/>
    <n v="197.5"/>
  </r>
  <r>
    <x v="0"/>
    <x v="0"/>
    <s v="BELGIUM"/>
    <s v="ZANDVLIET 2"/>
    <x v="5"/>
    <x v="1"/>
    <n v="1"/>
    <s v="Global"/>
    <n v="0.7"/>
    <x v="0"/>
    <n v="12"/>
    <n v="12"/>
    <n v="8.4"/>
  </r>
  <r>
    <x v="0"/>
    <x v="0"/>
    <s v="BELGIUM"/>
    <s v="ZEDELGEM"/>
    <x v="2"/>
    <x v="1"/>
    <n v="1"/>
    <s v="Global"/>
    <n v="1"/>
    <x v="0"/>
    <n v="18"/>
    <n v="18"/>
    <n v="18"/>
  </r>
  <r>
    <x v="0"/>
    <x v="0"/>
    <s v="BELGIUM"/>
    <s v="ZEEBRUGGE"/>
    <x v="2"/>
    <x v="1"/>
    <n v="1"/>
    <s v="Global"/>
    <n v="1"/>
    <x v="0"/>
    <n v="18"/>
    <n v="18"/>
    <n v="18"/>
  </r>
  <r>
    <x v="0"/>
    <x v="0"/>
    <s v="BELGIUM"/>
    <s v="ZEEBRUGGE 2"/>
    <x v="0"/>
    <x v="1"/>
    <n v="1"/>
    <s v="Global"/>
    <n v="1"/>
    <x v="0"/>
    <n v="40"/>
    <n v="40"/>
    <n v="40"/>
  </r>
  <r>
    <x v="0"/>
    <x v="0"/>
    <s v="BELGIUM"/>
    <s v="ZEEBRUGGE 3"/>
    <x v="5"/>
    <x v="1"/>
    <n v="1"/>
    <s v="Global"/>
    <n v="1"/>
    <x v="0"/>
    <n v="4.0999999999999996"/>
    <n v="4.0999999999999996"/>
    <n v="4.0999999999999996"/>
  </r>
  <r>
    <x v="0"/>
    <x v="0"/>
    <s v="BELGIUM"/>
    <s v="ZELE"/>
    <x v="5"/>
    <x v="1"/>
    <n v="1"/>
    <s v="Global"/>
    <n v="0.7"/>
    <x v="0"/>
    <n v="2.0499999999999998"/>
    <n v="2.0499999999999998"/>
    <n v="1.4350000000000001"/>
  </r>
  <r>
    <x v="0"/>
    <x v="0"/>
    <s v="BELGIUM"/>
    <s v="ZELLIK"/>
    <x v="1"/>
    <x v="1"/>
    <n v="1"/>
    <s v="Global"/>
    <n v="1"/>
    <x v="0"/>
    <n v="0.442"/>
    <n v="0.442"/>
    <n v="0.442"/>
  </r>
  <r>
    <x v="0"/>
    <x v="0"/>
    <s v="BELGIUM"/>
    <s v="ZELZATE"/>
    <x v="2"/>
    <x v="1"/>
    <n v="1"/>
    <s v="Global"/>
    <n v="1"/>
    <x v="0"/>
    <n v="18"/>
    <n v="18"/>
    <n v="18"/>
  </r>
  <r>
    <x v="0"/>
    <x v="0"/>
    <s v="BELGIUM"/>
    <s v="ZELZATE KNIPPEGROEN"/>
    <x v="2"/>
    <x v="2"/>
    <n v="1"/>
    <s v="Global"/>
    <n v="1"/>
    <x v="0"/>
    <n v="315"/>
    <n v="315"/>
    <n v="315"/>
  </r>
  <r>
    <x v="0"/>
    <x v="0"/>
    <s v="BELGIUM"/>
    <s v="ZWEVEGEM 2"/>
    <x v="5"/>
    <x v="1"/>
    <n v="1"/>
    <s v="Global"/>
    <n v="1"/>
    <x v="0"/>
    <n v="6.15"/>
    <n v="6.15"/>
    <n v="6.15"/>
  </r>
  <r>
    <x v="0"/>
    <x v="0"/>
    <s v="BELGIUM"/>
    <s v="ZWIJNDRECHT (LANXESS RUBBER)"/>
    <x v="0"/>
    <x v="3"/>
    <n v="1"/>
    <s v="Global"/>
    <n v="1"/>
    <x v="0"/>
    <n v="58"/>
    <n v="58"/>
    <n v="58"/>
  </r>
  <r>
    <x v="0"/>
    <x v="0"/>
    <s v="GERMANY"/>
    <s v="BISTERSBERG"/>
    <x v="5"/>
    <x v="1"/>
    <n v="1"/>
    <s v="Global"/>
    <n v="1"/>
    <x v="0"/>
    <n v="8"/>
    <n v="8"/>
    <n v="8"/>
  </r>
  <r>
    <x v="0"/>
    <x v="0"/>
    <s v="GERMANY"/>
    <s v="FARGE"/>
    <x v="7"/>
    <x v="1"/>
    <n v="1"/>
    <s v="Global"/>
    <n v="1"/>
    <x v="0"/>
    <n v="350"/>
    <n v="350"/>
    <n v="350"/>
  </r>
  <r>
    <x v="0"/>
    <x v="0"/>
    <s v="GERMANY"/>
    <s v="GERA"/>
    <x v="0"/>
    <x v="2"/>
    <n v="0.499"/>
    <s v="Equity"/>
    <n v="0.499"/>
    <x v="0"/>
    <n v="75"/>
    <n v="37.424999999999997"/>
    <n v="37.424999999999997"/>
  </r>
  <r>
    <x v="0"/>
    <x v="0"/>
    <s v="GERMANY"/>
    <s v="HARTENFELSER KOPF 13"/>
    <x v="5"/>
    <x v="2"/>
    <n v="1"/>
    <s v="Global"/>
    <n v="1"/>
    <x v="0"/>
    <n v="2"/>
    <n v="2"/>
    <n v="2"/>
  </r>
  <r>
    <x v="0"/>
    <x v="0"/>
    <s v="GERMANY"/>
    <s v="HELMSTADT/BAYERN"/>
    <x v="5"/>
    <x v="1"/>
    <n v="1"/>
    <s v="Global"/>
    <n v="0.67218999999999995"/>
    <x v="0"/>
    <n v="12.5"/>
    <n v="12.5"/>
    <n v="8.4019999999999992"/>
  </r>
  <r>
    <x v="0"/>
    <x v="0"/>
    <s v="GERMANY"/>
    <s v="HORN"/>
    <x v="5"/>
    <x v="1"/>
    <n v="1"/>
    <s v="Global"/>
    <n v="1"/>
    <x v="0"/>
    <n v="8"/>
    <n v="8"/>
    <n v="8"/>
  </r>
  <r>
    <x v="0"/>
    <x v="0"/>
    <s v="GERMANY"/>
    <s v="KARSTADT II"/>
    <x v="5"/>
    <x v="1"/>
    <n v="1"/>
    <s v="Global"/>
    <n v="1"/>
    <x v="0"/>
    <n v="22"/>
    <n v="22"/>
    <n v="22"/>
  </r>
  <r>
    <x v="0"/>
    <x v="0"/>
    <s v="GERMANY"/>
    <s v="KARSTADT/BLUTHEN"/>
    <x v="5"/>
    <x v="1"/>
    <n v="1"/>
    <s v="Global"/>
    <n v="1"/>
    <x v="0"/>
    <n v="41.6"/>
    <n v="41.6"/>
    <n v="41.6"/>
  </r>
  <r>
    <x v="0"/>
    <x v="0"/>
    <s v="GERMANY"/>
    <s v="LOVENICH"/>
    <x v="5"/>
    <x v="1"/>
    <n v="1"/>
    <s v="Global"/>
    <n v="1"/>
    <x v="0"/>
    <n v="10.4"/>
    <n v="10.4"/>
    <n v="10.4"/>
  </r>
  <r>
    <x v="0"/>
    <x v="0"/>
    <s v="GERMANY"/>
    <s v="MOLAU/LEISLAU"/>
    <x v="5"/>
    <x v="1"/>
    <n v="1"/>
    <s v="Global"/>
    <n v="1"/>
    <x v="0"/>
    <n v="26.4"/>
    <n v="26.4"/>
    <n v="26.4"/>
  </r>
  <r>
    <x v="0"/>
    <x v="0"/>
    <s v="GERMANY"/>
    <s v="NDR CONTRACT"/>
    <x v="6"/>
    <x v="1"/>
    <n v="1"/>
    <s v="Global"/>
    <n v="1"/>
    <x v="0"/>
    <n v="602.5"/>
    <n v="602.5"/>
    <n v="602.5"/>
  </r>
  <r>
    <x v="0"/>
    <x v="0"/>
    <s v="GERMANY"/>
    <s v="PECKELSHEIM"/>
    <x v="5"/>
    <x v="1"/>
    <n v="1"/>
    <s v="Global"/>
    <n v="1"/>
    <x v="0"/>
    <n v="6"/>
    <n v="6"/>
    <n v="6"/>
  </r>
  <r>
    <x v="0"/>
    <x v="0"/>
    <s v="GERMANY"/>
    <s v="PFREIMD"/>
    <x v="4"/>
    <x v="1"/>
    <n v="1"/>
    <s v="Global"/>
    <n v="1"/>
    <x v="0"/>
    <n v="132.1"/>
    <n v="132.1"/>
    <n v="132.1"/>
  </r>
  <r>
    <x v="0"/>
    <x v="0"/>
    <s v="GERMANY"/>
    <s v="QUERSTEDT"/>
    <x v="5"/>
    <x v="1"/>
    <n v="1"/>
    <s v="Global"/>
    <n v="1"/>
    <x v="0"/>
    <n v="13.86"/>
    <n v="13.86"/>
    <n v="13.86"/>
  </r>
  <r>
    <x v="0"/>
    <x v="0"/>
    <s v="GERMANY"/>
    <s v="RÖMERBERG II"/>
    <x v="5"/>
    <x v="1"/>
    <n v="1"/>
    <s v="Global"/>
    <n v="1"/>
    <x v="0"/>
    <n v="4"/>
    <n v="4"/>
    <n v="4"/>
  </r>
  <r>
    <x v="0"/>
    <x v="0"/>
    <s v="GERMANY"/>
    <s v="SAARBRÜCKEN"/>
    <x v="0"/>
    <x v="2"/>
    <n v="1"/>
    <s v="Global"/>
    <n v="0.51"/>
    <x v="0"/>
    <n v="127"/>
    <n v="127"/>
    <n v="64.77"/>
  </r>
  <r>
    <x v="0"/>
    <x v="0"/>
    <s v="GERMANY"/>
    <s v="SCHKORTLEBEN"/>
    <x v="5"/>
    <x v="1"/>
    <n v="1"/>
    <s v="Global"/>
    <n v="1"/>
    <x v="0"/>
    <n v="27.6"/>
    <n v="27.6"/>
    <n v="27.6"/>
  </r>
  <r>
    <x v="0"/>
    <x v="0"/>
    <s v="GERMANY"/>
    <s v="SPESENROTH"/>
    <x v="5"/>
    <x v="1"/>
    <n v="1"/>
    <s v="Global"/>
    <n v="1"/>
    <x v="0"/>
    <n v="14"/>
    <n v="14"/>
    <n v="14"/>
  </r>
  <r>
    <x v="0"/>
    <x v="0"/>
    <s v="GERMANY"/>
    <s v="WILHELMSHAVEN"/>
    <x v="7"/>
    <x v="1"/>
    <n v="1"/>
    <s v="Global"/>
    <n v="0.56964999999999999"/>
    <x v="0"/>
    <n v="731"/>
    <n v="731"/>
    <n v="416.41399999999999"/>
  </r>
  <r>
    <x v="0"/>
    <x v="0"/>
    <s v="GERMANY"/>
    <s v="WUPPERTAL"/>
    <x v="7"/>
    <x v="2"/>
    <n v="0.33100000000000002"/>
    <s v="Equity"/>
    <n v="0.33100000000000002"/>
    <x v="0"/>
    <n v="87.518000000000001"/>
    <n v="28.968"/>
    <n v="28.968"/>
  </r>
  <r>
    <x v="0"/>
    <x v="0"/>
    <s v="GERMANY"/>
    <s v="WUPPERTAL"/>
    <x v="0"/>
    <x v="2"/>
    <n v="0.33100000000000002"/>
    <s v="Equity"/>
    <n v="0.33100000000000002"/>
    <x v="0"/>
    <n v="81.481999999999999"/>
    <n v="26.971"/>
    <n v="26.971"/>
  </r>
  <r>
    <x v="0"/>
    <x v="0"/>
    <s v="GERMANY"/>
    <s v="WUPPERTAL"/>
    <x v="2"/>
    <x v="2"/>
    <n v="0.33100000000000002"/>
    <s v="Equity"/>
    <n v="0.33100000000000002"/>
    <x v="0"/>
    <n v="60"/>
    <n v="19.86"/>
    <n v="19.86"/>
  </r>
  <r>
    <x v="0"/>
    <x v="0"/>
    <s v="GERMANY"/>
    <s v="ZOLLING"/>
    <x v="3"/>
    <x v="2"/>
    <n v="0.5"/>
    <s v="Global"/>
    <n v="0.5"/>
    <x v="0"/>
    <n v="20"/>
    <n v="10"/>
    <n v="10"/>
  </r>
  <r>
    <x v="0"/>
    <x v="0"/>
    <s v="GERMANY"/>
    <s v="ZOLLING"/>
    <x v="7"/>
    <x v="1"/>
    <n v="1"/>
    <s v="Global"/>
    <n v="1"/>
    <x v="0"/>
    <n v="472"/>
    <n v="472"/>
    <n v="472"/>
  </r>
  <r>
    <x v="0"/>
    <x v="0"/>
    <s v="GERMANY"/>
    <s v="ZOLLING"/>
    <x v="2"/>
    <x v="1"/>
    <n v="1"/>
    <s v="Global"/>
    <n v="1"/>
    <x v="0"/>
    <n v="46"/>
    <n v="46"/>
    <n v="46"/>
  </r>
  <r>
    <x v="0"/>
    <x v="0"/>
    <s v="LUXEMBOURG"/>
    <s v="ESCH-SUR-ALZETTE"/>
    <x v="0"/>
    <x v="1"/>
    <n v="1"/>
    <s v="Global"/>
    <n v="0.65"/>
    <x v="0"/>
    <n v="376.4"/>
    <n v="376.4"/>
    <n v="244.66"/>
  </r>
  <r>
    <x v="0"/>
    <x v="0"/>
    <s v="NETHERLANDS"/>
    <s v="APNED"/>
    <x v="0"/>
    <x v="2"/>
    <n v="1"/>
    <s v="Global"/>
    <n v="1"/>
    <x v="0"/>
    <n v="43"/>
    <n v="43"/>
    <n v="43"/>
  </r>
  <r>
    <x v="0"/>
    <x v="0"/>
    <s v="NETHERLANDS"/>
    <s v="BERGUM"/>
    <x v="0"/>
    <x v="1"/>
    <n v="1"/>
    <s v="Global"/>
    <n v="1"/>
    <x v="0"/>
    <n v="144"/>
    <n v="144"/>
    <n v="144"/>
  </r>
  <r>
    <x v="0"/>
    <x v="0"/>
    <s v="NETHERLANDS"/>
    <s v="EEMS"/>
    <x v="0"/>
    <x v="1"/>
    <n v="1"/>
    <s v="Global"/>
    <n v="1"/>
    <x v="0"/>
    <n v="1927"/>
    <n v="1927"/>
    <n v="1927"/>
  </r>
  <r>
    <x v="0"/>
    <x v="0"/>
    <s v="NETHERLANDS"/>
    <s v="EEMS"/>
    <x v="5"/>
    <x v="1"/>
    <n v="1"/>
    <s v="Global"/>
    <n v="1"/>
    <x v="0"/>
    <n v="27"/>
    <n v="27"/>
    <n v="27"/>
  </r>
  <r>
    <x v="0"/>
    <x v="0"/>
    <s v="NETHERLANDS"/>
    <s v="FLEVO"/>
    <x v="0"/>
    <x v="1"/>
    <n v="1"/>
    <s v="Global"/>
    <n v="1"/>
    <x v="0"/>
    <n v="877"/>
    <n v="877"/>
    <n v="877"/>
  </r>
  <r>
    <x v="0"/>
    <x v="0"/>
    <s v="NETHERLANDS"/>
    <s v="GELDERLAND"/>
    <x v="7"/>
    <x v="1"/>
    <n v="1"/>
    <s v="Global"/>
    <n v="1"/>
    <x v="0"/>
    <n v="592"/>
    <n v="592"/>
    <n v="592"/>
  </r>
  <r>
    <x v="0"/>
    <x v="0"/>
    <s v="NETHERLANDS"/>
    <s v="HARCULO"/>
    <x v="0"/>
    <x v="1"/>
    <n v="1"/>
    <s v="Global"/>
    <n v="1"/>
    <x v="0"/>
    <n v="80"/>
    <n v="80"/>
    <n v="80"/>
  </r>
  <r>
    <x v="0"/>
    <x v="0"/>
    <s v="NETHERLANDS"/>
    <s v="LEVANTO NETHERLANDS I"/>
    <x v="5"/>
    <x v="1"/>
    <n v="1"/>
    <s v="Global"/>
    <n v="1"/>
    <x v="0"/>
    <n v="6.9"/>
    <n v="6.9"/>
    <n v="6.9"/>
  </r>
  <r>
    <x v="0"/>
    <x v="0"/>
    <s v="NETHERLANDS"/>
    <s v="LEVANTO NETHERLANDS II"/>
    <x v="5"/>
    <x v="1"/>
    <n v="1"/>
    <s v="Global"/>
    <n v="1"/>
    <x v="0"/>
    <n v="6.9"/>
    <n v="6.9"/>
    <n v="6.9"/>
  </r>
  <r>
    <x v="0"/>
    <x v="0"/>
    <s v="NETHERLANDS"/>
    <s v="LEVANTO NETHERLANDS III"/>
    <x v="5"/>
    <x v="1"/>
    <n v="1"/>
    <s v="Global"/>
    <n v="1"/>
    <x v="0"/>
    <n v="14.9"/>
    <n v="14.9"/>
    <n v="14.9"/>
  </r>
  <r>
    <x v="0"/>
    <x v="0"/>
    <s v="NETHERLANDS"/>
    <s v="ROTTERDAM"/>
    <x v="7"/>
    <x v="1"/>
    <n v="1"/>
    <s v="Global"/>
    <n v="1"/>
    <x v="0"/>
    <n v="731"/>
    <n v="731"/>
    <n v="731"/>
  </r>
  <r>
    <x v="0"/>
    <x v="0"/>
    <s v="FRANCE"/>
    <s v="ABLAINCOURT-PRES.(80)"/>
    <x v="5"/>
    <x v="2"/>
    <n v="0.49"/>
    <s v="Equity"/>
    <n v="0.49"/>
    <x v="0"/>
    <n v="14.1"/>
    <n v="6.9089999999999998"/>
    <n v="6.9089999999999998"/>
  </r>
  <r>
    <x v="0"/>
    <x v="0"/>
    <s v="FRANCE"/>
    <s v="ACTIVITÉ D’EFFACEMENT DIFFUS CNAIR"/>
    <x v="1"/>
    <x v="2"/>
    <n v="1"/>
    <s v="Global"/>
    <n v="0.49980000000000002"/>
    <x v="0"/>
    <n v="15"/>
    <n v="15"/>
    <n v="7.4969999999999999"/>
  </r>
  <r>
    <x v="0"/>
    <x v="0"/>
    <s v="FRANCE"/>
    <s v="AGOS-VIDALOS"/>
    <x v="4"/>
    <x v="2"/>
    <n v="1"/>
    <s v="Global"/>
    <n v="0.99700999999999995"/>
    <x v="0"/>
    <n v="1"/>
    <n v="1"/>
    <n v="0.997"/>
  </r>
  <r>
    <x v="0"/>
    <x v="0"/>
    <s v="FRANCE"/>
    <s v="AMANTY (55)"/>
    <x v="5"/>
    <x v="2"/>
    <n v="0.49"/>
    <s v="Equity"/>
    <n v="0.49"/>
    <x v="0"/>
    <n v="12"/>
    <n v="5.88"/>
    <n v="5.88"/>
  </r>
  <r>
    <x v="0"/>
    <x v="0"/>
    <s v="FRANCE"/>
    <s v="ANGOUSTRINE"/>
    <x v="4"/>
    <x v="2"/>
    <n v="1"/>
    <s v="Global"/>
    <n v="0.99700999999999995"/>
    <x v="0"/>
    <n v="1.9"/>
    <n v="1.9"/>
    <n v="1.8939999999999999"/>
  </r>
  <r>
    <x v="0"/>
    <x v="0"/>
    <s v="FRANCE"/>
    <s v="ANOUX(54)"/>
    <x v="5"/>
    <x v="2"/>
    <n v="0.49"/>
    <s v="Equity"/>
    <n v="0.49"/>
    <x v="0"/>
    <n v="10"/>
    <n v="4.9000000000000004"/>
    <n v="4.9000000000000004"/>
  </r>
  <r>
    <x v="0"/>
    <x v="0"/>
    <s v="FRANCE"/>
    <s v="ARGUEL/SAINT-MAULVIS (80)"/>
    <x v="5"/>
    <x v="2"/>
    <n v="1"/>
    <s v="Global"/>
    <n v="0.49980000000000002"/>
    <x v="1"/>
    <n v="41.4"/>
    <n v="41.4"/>
    <n v="20.692"/>
  </r>
  <r>
    <x v="0"/>
    <x v="0"/>
    <s v="FRANCE"/>
    <s v="ARTHEZ D'ASSON"/>
    <x v="4"/>
    <x v="2"/>
    <n v="1"/>
    <s v="Global"/>
    <n v="0.99700999999999995"/>
    <x v="0"/>
    <n v="1.1299999999999999"/>
    <n v="1.1299999999999999"/>
    <n v="1.127"/>
  </r>
  <r>
    <x v="0"/>
    <x v="0"/>
    <s v="FRANCE"/>
    <s v="ARTOUSTE"/>
    <x v="4"/>
    <x v="1"/>
    <n v="1"/>
    <s v="Global"/>
    <n v="0.99700999999999995"/>
    <x v="0"/>
    <n v="23"/>
    <n v="23"/>
    <n v="22.931000000000001"/>
  </r>
  <r>
    <x v="0"/>
    <x v="0"/>
    <s v="FRANCE"/>
    <s v="ARTOUSTE LAC"/>
    <x v="4"/>
    <x v="1"/>
    <n v="1"/>
    <s v="Global"/>
    <n v="0.99700999999999995"/>
    <x v="0"/>
    <n v="2"/>
    <n v="2"/>
    <n v="1.994"/>
  </r>
  <r>
    <x v="0"/>
    <x v="0"/>
    <s v="FRANCE"/>
    <s v="ASSOUSTE"/>
    <x v="4"/>
    <x v="2"/>
    <n v="1"/>
    <s v="Global"/>
    <n v="0.99700999999999995"/>
    <x v="0"/>
    <n v="2.2000000000000002"/>
    <n v="2.2000000000000002"/>
    <n v="2.1930000000000001"/>
  </r>
  <r>
    <x v="0"/>
    <x v="0"/>
    <s v="FRANCE"/>
    <s v="ASTE BEON"/>
    <x v="4"/>
    <x v="2"/>
    <n v="1"/>
    <s v="Global"/>
    <n v="0.99700999999999995"/>
    <x v="0"/>
    <n v="1.1200000000000001"/>
    <n v="1.1200000000000001"/>
    <n v="1.117"/>
  </r>
  <r>
    <x v="0"/>
    <x v="0"/>
    <s v="FRANCE"/>
    <s v="AUBE"/>
    <x v="4"/>
    <x v="2"/>
    <n v="1"/>
    <s v="Global"/>
    <n v="0.99700999999999995"/>
    <x v="0"/>
    <n v="2.5"/>
    <n v="2.5"/>
    <n v="2.4929999999999999"/>
  </r>
  <r>
    <x v="0"/>
    <x v="0"/>
    <s v="FRANCE"/>
    <s v="AVESNES EN BRAY(76)"/>
    <x v="5"/>
    <x v="2"/>
    <n v="1"/>
    <s v="Global"/>
    <n v="0.58989999999999998"/>
    <x v="0"/>
    <n v="12"/>
    <n v="12"/>
    <n v="7.0789999999999997"/>
  </r>
  <r>
    <x v="0"/>
    <x v="0"/>
    <s v="FRANCE"/>
    <s v="AVIGNON"/>
    <x v="4"/>
    <x v="1"/>
    <n v="1"/>
    <s v="Global"/>
    <n v="0.49976999999999999"/>
    <x v="0"/>
    <n v="178"/>
    <n v="178"/>
    <n v="88.959000000000003"/>
  </r>
  <r>
    <x v="0"/>
    <x v="0"/>
    <s v="FRANCE"/>
    <s v="BAIS (53)"/>
    <x v="5"/>
    <x v="2"/>
    <n v="1"/>
    <s v="Global"/>
    <n v="0.49980000000000002"/>
    <x v="0"/>
    <n v="2.2999999999999998"/>
    <n v="2.2999999999999998"/>
    <n v="1.1499999999999999"/>
  </r>
  <r>
    <x v="0"/>
    <x v="0"/>
    <s v="FRANCE"/>
    <s v="BARRAGARY"/>
    <x v="4"/>
    <x v="2"/>
    <n v="1"/>
    <s v="Global"/>
    <n v="0.99700999999999995"/>
    <x v="0"/>
    <n v="0.47799999999999998"/>
    <n v="0.47799999999999998"/>
    <n v="0.47699999999999998"/>
  </r>
  <r>
    <x v="0"/>
    <x v="0"/>
    <s v="FRANCE"/>
    <s v="BEAUCAIRE (30)"/>
    <x v="5"/>
    <x v="2"/>
    <n v="1"/>
    <s v="Global"/>
    <n v="0.49980000000000002"/>
    <x v="0"/>
    <n v="11.5"/>
    <n v="11.5"/>
    <n v="5.7480000000000002"/>
  </r>
  <r>
    <x v="0"/>
    <x v="0"/>
    <s v="FRANCE"/>
    <s v="BEAUCAIRE/TARASCON (30)"/>
    <x v="1"/>
    <x v="2"/>
    <n v="1"/>
    <s v="Global"/>
    <n v="0.49980000000000002"/>
    <x v="0"/>
    <n v="3"/>
    <n v="3"/>
    <n v="1.4990000000000001"/>
  </r>
  <r>
    <x v="0"/>
    <x v="0"/>
    <s v="FRANCE"/>
    <s v="BEAUCENS"/>
    <x v="4"/>
    <x v="2"/>
    <n v="1"/>
    <s v="Global"/>
    <n v="0.99700999999999995"/>
    <x v="0"/>
    <n v="1.6"/>
    <n v="1.6"/>
    <n v="1.595"/>
  </r>
  <r>
    <x v="0"/>
    <x v="0"/>
    <s v="FRANCE"/>
    <s v="BEAUCHASTEL"/>
    <x v="4"/>
    <x v="1"/>
    <n v="1"/>
    <s v="Global"/>
    <n v="0.49976999999999999"/>
    <x v="0"/>
    <n v="198.7"/>
    <n v="198.7"/>
    <n v="99.304000000000002"/>
  </r>
  <r>
    <x v="0"/>
    <x v="0"/>
    <s v="FRANCE"/>
    <s v="BEAUFOU (85)"/>
    <x v="5"/>
    <x v="2"/>
    <n v="1"/>
    <s v="Global"/>
    <n v="0.49980000000000002"/>
    <x v="0"/>
    <n v="12"/>
    <n v="12"/>
    <n v="5.9980000000000002"/>
  </r>
  <r>
    <x v="0"/>
    <x v="0"/>
    <s v="FRANCE"/>
    <s v="BELLEY"/>
    <x v="4"/>
    <x v="2"/>
    <n v="1"/>
    <s v="Global"/>
    <n v="0.49976999999999999"/>
    <x v="0"/>
    <n v="5.5"/>
    <n v="5.5"/>
    <n v="2.7490000000000001"/>
  </r>
  <r>
    <x v="0"/>
    <x v="0"/>
    <s v="FRANCE"/>
    <s v="BELLEY"/>
    <x v="4"/>
    <x v="1"/>
    <n v="1"/>
    <s v="Global"/>
    <n v="0.49976999999999999"/>
    <x v="0"/>
    <n v="90.6"/>
    <n v="90.6"/>
    <n v="45.279000000000003"/>
  </r>
  <r>
    <x v="0"/>
    <x v="0"/>
    <s v="FRANCE"/>
    <s v="BERNES (80)"/>
    <x v="5"/>
    <x v="2"/>
    <n v="0.49"/>
    <s v="Equity"/>
    <n v="0.49"/>
    <x v="1"/>
    <n v="12.3"/>
    <n v="6.0270000000000001"/>
    <n v="6.0270000000000001"/>
  </r>
  <r>
    <x v="0"/>
    <x v="0"/>
    <s v="FRANCE"/>
    <s v="BESSE-SUR-ISSOLE(83)"/>
    <x v="1"/>
    <x v="2"/>
    <n v="1"/>
    <s v="Global"/>
    <n v="1"/>
    <x v="0"/>
    <n v="13.9"/>
    <n v="13.9"/>
    <n v="13.9"/>
  </r>
  <r>
    <x v="0"/>
    <x v="0"/>
    <s v="FRANCE"/>
    <s v="BETHENIVILLE(51)"/>
    <x v="5"/>
    <x v="2"/>
    <n v="1"/>
    <s v="Global"/>
    <n v="1"/>
    <x v="1"/>
    <n v="12"/>
    <n v="12"/>
    <n v="12"/>
  </r>
  <r>
    <x v="0"/>
    <x v="0"/>
    <s v="FRANCE"/>
    <s v="BIOUS"/>
    <x v="4"/>
    <x v="1"/>
    <n v="1"/>
    <s v="Global"/>
    <n v="0.99700999999999995"/>
    <x v="0"/>
    <n v="14"/>
    <n v="14"/>
    <n v="13.958"/>
  </r>
  <r>
    <x v="0"/>
    <x v="0"/>
    <s v="FRANCE"/>
    <s v="BOLLÈNE (84)"/>
    <x v="1"/>
    <x v="2"/>
    <n v="1"/>
    <s v="Global"/>
    <n v="0.49980000000000002"/>
    <x v="0"/>
    <n v="4"/>
    <n v="4"/>
    <n v="1.9990000000000001"/>
  </r>
  <r>
    <x v="0"/>
    <x v="0"/>
    <s v="FRANCE"/>
    <s v="BOLLÈNE (84)"/>
    <x v="5"/>
    <x v="2"/>
    <n v="1"/>
    <s v="Global"/>
    <n v="0.49980000000000002"/>
    <x v="0"/>
    <n v="7.5"/>
    <n v="7.5"/>
    <n v="3.7490000000000001"/>
  </r>
  <r>
    <x v="0"/>
    <x v="0"/>
    <s v="FRANCE"/>
    <s v="BOOS(40)"/>
    <x v="1"/>
    <x v="2"/>
    <n v="1"/>
    <s v="Global"/>
    <n v="0.58989999999999998"/>
    <x v="0"/>
    <n v="12"/>
    <n v="12"/>
    <n v="7.0789999999999997"/>
  </r>
  <r>
    <x v="0"/>
    <x v="0"/>
    <s v="FRANCE"/>
    <s v="BOUBERS SUR CANCHE (62)"/>
    <x v="5"/>
    <x v="2"/>
    <n v="1"/>
    <s v="Global"/>
    <n v="0.58989999999999998"/>
    <x v="0"/>
    <n v="8.35"/>
    <n v="8.35"/>
    <n v="4.9260000000000002"/>
  </r>
  <r>
    <x v="0"/>
    <x v="0"/>
    <s v="FRANCE"/>
    <s v="BOURG-LÈS-VALENCE"/>
    <x v="4"/>
    <x v="1"/>
    <n v="1"/>
    <s v="Global"/>
    <n v="0.49976999999999999"/>
    <x v="0"/>
    <n v="180"/>
    <n v="180"/>
    <n v="89.959000000000003"/>
  </r>
  <r>
    <x v="0"/>
    <x v="0"/>
    <s v="FRANCE"/>
    <s v="BRÉGNIER CORDON"/>
    <x v="4"/>
    <x v="1"/>
    <n v="1"/>
    <s v="Global"/>
    <n v="0.49976999999999999"/>
    <x v="0"/>
    <n v="75"/>
    <n v="75"/>
    <n v="37.482999999999997"/>
  </r>
  <r>
    <x v="0"/>
    <x v="0"/>
    <s v="FRANCE"/>
    <s v="BREM SUR MER (85)"/>
    <x v="5"/>
    <x v="2"/>
    <n v="1"/>
    <s v="Global"/>
    <n v="0.58989999999999998"/>
    <x v="0"/>
    <n v="4.25"/>
    <n v="4.25"/>
    <n v="2.5070000000000001"/>
  </r>
  <r>
    <x v="0"/>
    <x v="0"/>
    <s v="FRANCE"/>
    <s v="BUIGNY-LES-GAMACHES (80)"/>
    <x v="5"/>
    <x v="2"/>
    <n v="1"/>
    <s v="Global"/>
    <n v="0.49980000000000002"/>
    <x v="0"/>
    <n v="11.5"/>
    <n v="11.5"/>
    <n v="5.7480000000000002"/>
  </r>
  <r>
    <x v="0"/>
    <x v="0"/>
    <s v="FRANCE"/>
    <s v="CADEROUSSE"/>
    <x v="4"/>
    <x v="1"/>
    <n v="1"/>
    <s v="Global"/>
    <n v="0.49976999999999999"/>
    <x v="0"/>
    <n v="156"/>
    <n v="156"/>
    <n v="77.963999999999999"/>
  </r>
  <r>
    <x v="0"/>
    <x v="0"/>
    <s v="FRANCE"/>
    <s v="CAMBERNON (5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CANEHAN (76)"/>
    <x v="5"/>
    <x v="2"/>
    <n v="1"/>
    <s v="Global"/>
    <n v="0.49980000000000002"/>
    <x v="1"/>
    <n v="13.8"/>
    <n v="13.8"/>
    <n v="6.8970000000000002"/>
  </r>
  <r>
    <x v="0"/>
    <x v="0"/>
    <s v="FRANCE"/>
    <s v="CAPDENAC"/>
    <x v="4"/>
    <x v="2"/>
    <n v="1"/>
    <s v="Global"/>
    <n v="0.99700999999999995"/>
    <x v="0"/>
    <n v="3.8"/>
    <n v="3.8"/>
    <n v="3.7890000000000001"/>
  </r>
  <r>
    <x v="0"/>
    <x v="0"/>
    <s v="FRANCE"/>
    <s v="CASTELLA"/>
    <x v="4"/>
    <x v="2"/>
    <n v="1"/>
    <s v="Global"/>
    <n v="0.99700999999999995"/>
    <x v="0"/>
    <n v="1.3"/>
    <n v="1.3"/>
    <n v="1.296"/>
  </r>
  <r>
    <x v="0"/>
    <x v="0"/>
    <s v="FRANCE"/>
    <s v="CASTET"/>
    <x v="4"/>
    <x v="2"/>
    <n v="1"/>
    <s v="Global"/>
    <n v="0.99700999999999995"/>
    <x v="0"/>
    <n v="1.5"/>
    <n v="1.5"/>
    <n v="1.496"/>
  </r>
  <r>
    <x v="0"/>
    <x v="0"/>
    <s v="FRANCE"/>
    <s v="CERNON(51)"/>
    <x v="5"/>
    <x v="2"/>
    <n v="0.5"/>
    <s v="Equity"/>
    <n v="0.5"/>
    <x v="0"/>
    <n v="7.5"/>
    <n v="3.75"/>
    <n v="3.75"/>
  </r>
  <r>
    <x v="0"/>
    <x v="0"/>
    <s v="FRANCE"/>
    <s v="CERNON(51)"/>
    <x v="5"/>
    <x v="2"/>
    <n v="4.4999999999999998E-2"/>
    <s v="Equity"/>
    <n v="4.4999999999999998E-2"/>
    <x v="0"/>
    <n v="10"/>
    <n v="0.45"/>
    <n v="0.45"/>
  </r>
  <r>
    <x v="0"/>
    <x v="0"/>
    <s v="FRANCE"/>
    <s v="CHAMPFLEURY1 (10)"/>
    <x v="5"/>
    <x v="2"/>
    <n v="1"/>
    <s v="Global"/>
    <n v="0.49980000000000002"/>
    <x v="0"/>
    <n v="12"/>
    <n v="12"/>
    <n v="5.9980000000000002"/>
  </r>
  <r>
    <x v="0"/>
    <x v="0"/>
    <s v="FRANCE"/>
    <s v="CHARLY SUR MARNE (02)"/>
    <x v="5"/>
    <x v="2"/>
    <n v="1"/>
    <s v="Global"/>
    <n v="0.58989999999999998"/>
    <x v="0"/>
    <n v="22"/>
    <n v="22"/>
    <n v="12.978"/>
  </r>
  <r>
    <x v="0"/>
    <x v="0"/>
    <s v="FRANCE"/>
    <s v="CHATEAURENARD(13)"/>
    <x v="1"/>
    <x v="2"/>
    <n v="1"/>
    <s v="Global"/>
    <n v="0.58989999999999998"/>
    <x v="0"/>
    <n v="7"/>
    <n v="7"/>
    <n v="4.1289999999999996"/>
  </r>
  <r>
    <x v="0"/>
    <x v="0"/>
    <s v="FRANCE"/>
    <s v="CHAUTAGNE"/>
    <x v="4"/>
    <x v="2"/>
    <n v="1"/>
    <s v="Global"/>
    <n v="0.49976999999999999"/>
    <x v="0"/>
    <n v="5.8"/>
    <n v="5.8"/>
    <n v="2.899"/>
  </r>
  <r>
    <x v="0"/>
    <x v="0"/>
    <s v="FRANCE"/>
    <s v="CHAUTAGNE"/>
    <x v="4"/>
    <x v="1"/>
    <n v="1"/>
    <s v="Global"/>
    <n v="0.49976999999999999"/>
    <x v="0"/>
    <n v="91.5"/>
    <n v="91.5"/>
    <n v="45.728999999999999"/>
  </r>
  <r>
    <x v="0"/>
    <x v="0"/>
    <s v="FRANCE"/>
    <s v="CHITRY-QUENNE(89)"/>
    <x v="5"/>
    <x v="2"/>
    <n v="1"/>
    <s v="Global"/>
    <n v="0.58989999999999998"/>
    <x v="1"/>
    <n v="32"/>
    <n v="32"/>
    <n v="18.876999999999999"/>
  </r>
  <r>
    <x v="0"/>
    <x v="0"/>
    <s v="FRANCE"/>
    <s v="CIREY-LÈS-MAREILLES(52)"/>
    <x v="5"/>
    <x v="2"/>
    <n v="1"/>
    <s v="Global"/>
    <n v="1"/>
    <x v="1"/>
    <n v="12"/>
    <n v="12"/>
    <n v="12"/>
  </r>
  <r>
    <x v="0"/>
    <x v="0"/>
    <s v="FRANCE"/>
    <s v="CN'AIR HYDRO"/>
    <x v="4"/>
    <x v="1"/>
    <n v="1"/>
    <s v="Global"/>
    <n v="0.49980000000000002"/>
    <x v="0"/>
    <n v="19.2"/>
    <n v="19.2"/>
    <n v="9.5960000000000001"/>
  </r>
  <r>
    <x v="0"/>
    <x v="0"/>
    <s v="FRANCE"/>
    <s v="COINDRE"/>
    <x v="4"/>
    <x v="1"/>
    <n v="1"/>
    <s v="Global"/>
    <n v="0.99700999999999995"/>
    <x v="0"/>
    <n v="36"/>
    <n v="36"/>
    <n v="35.892000000000003"/>
  </r>
  <r>
    <x v="0"/>
    <x v="0"/>
    <s v="FRANCE"/>
    <s v="COYECQUES(62)"/>
    <x v="5"/>
    <x v="2"/>
    <n v="0.49"/>
    <s v="Equity"/>
    <n v="0.49"/>
    <x v="0"/>
    <n v="8"/>
    <n v="3.92"/>
    <n v="3.92"/>
  </r>
  <r>
    <x v="0"/>
    <x v="0"/>
    <s v="FRANCE"/>
    <s v="CRENNES-SUR-FRAUBÉE(53)"/>
    <x v="5"/>
    <x v="2"/>
    <n v="1"/>
    <s v="Global"/>
    <n v="0.49980000000000002"/>
    <x v="0"/>
    <n v="10"/>
    <n v="10"/>
    <n v="4.9980000000000002"/>
  </r>
  <r>
    <x v="0"/>
    <x v="0"/>
    <s v="FRANCE"/>
    <s v="CRUGUEL (56)"/>
    <x v="5"/>
    <x v="2"/>
    <n v="1"/>
    <s v="Global"/>
    <n v="0.49980000000000002"/>
    <x v="0"/>
    <n v="12"/>
    <n v="12"/>
    <n v="5.9980000000000002"/>
  </r>
  <r>
    <x v="0"/>
    <x v="0"/>
    <s v="FRANCE"/>
    <s v="CRUSCADES (11)"/>
    <x v="5"/>
    <x v="2"/>
    <n v="1"/>
    <s v="Global"/>
    <n v="0.58989999999999998"/>
    <x v="0"/>
    <n v="11.5"/>
    <n v="11.5"/>
    <n v="6.7839999999999998"/>
  </r>
  <r>
    <x v="0"/>
    <x v="0"/>
    <s v="FRANCE"/>
    <s v="CURBANS(04)"/>
    <x v="1"/>
    <x v="2"/>
    <n v="0.4"/>
    <s v="Equity"/>
    <n v="0.4"/>
    <x v="0"/>
    <n v="26.1"/>
    <n v="10.44"/>
    <n v="10.44"/>
  </r>
  <r>
    <x v="0"/>
    <x v="0"/>
    <s v="FRANCE"/>
    <s v="DONZÈRE-MONDRAGON"/>
    <x v="4"/>
    <x v="1"/>
    <n v="1"/>
    <s v="Global"/>
    <n v="0.49976999999999999"/>
    <x v="0"/>
    <n v="348"/>
    <n v="348"/>
    <n v="173.92"/>
  </r>
  <r>
    <x v="0"/>
    <x v="0"/>
    <s v="FRANCE"/>
    <s v="DROUPT-SAINT-BASLE (10)"/>
    <x v="5"/>
    <x v="2"/>
    <n v="0.49"/>
    <s v="Equity"/>
    <n v="0.49"/>
    <x v="0"/>
    <n v="36"/>
    <n v="17.64"/>
    <n v="17.64"/>
  </r>
  <r>
    <x v="0"/>
    <x v="0"/>
    <s v="FRANCE"/>
    <s v="DUNKERQUE(59)"/>
    <x v="2"/>
    <x v="3"/>
    <n v="1"/>
    <s v="Global"/>
    <n v="1"/>
    <x v="0"/>
    <n v="788"/>
    <n v="788"/>
    <n v="788"/>
  </r>
  <r>
    <x v="0"/>
    <x v="0"/>
    <s v="FRANCE"/>
    <s v="EAUX-BONNES"/>
    <x v="4"/>
    <x v="2"/>
    <n v="1"/>
    <s v="Global"/>
    <n v="0.99700999999999995"/>
    <x v="0"/>
    <n v="3.2"/>
    <n v="3.2"/>
    <n v="3.19"/>
  </r>
  <r>
    <x v="0"/>
    <x v="0"/>
    <s v="FRANCE"/>
    <s v="ECHALOT(21)"/>
    <x v="5"/>
    <x v="2"/>
    <n v="1"/>
    <s v="Global"/>
    <n v="0.58989999999999998"/>
    <x v="0"/>
    <n v="16"/>
    <n v="16"/>
    <n v="9.4390000000000001"/>
  </r>
  <r>
    <x v="0"/>
    <x v="0"/>
    <s v="FRANCE"/>
    <s v="EGET"/>
    <x v="4"/>
    <x v="1"/>
    <n v="1"/>
    <s v="Global"/>
    <n v="0.99700999999999995"/>
    <x v="0"/>
    <n v="32.6"/>
    <n v="32.6"/>
    <n v="32.503"/>
  </r>
  <r>
    <x v="0"/>
    <x v="0"/>
    <s v="FRANCE"/>
    <s v="EPIZON (52)"/>
    <x v="5"/>
    <x v="2"/>
    <n v="0.5"/>
    <s v="Equity"/>
    <n v="0.5"/>
    <x v="0"/>
    <n v="79.95"/>
    <n v="39.975000000000001"/>
    <n v="39.975000000000001"/>
  </r>
  <r>
    <x v="0"/>
    <x v="0"/>
    <s v="FRANCE"/>
    <s v="ERBRAY (44)"/>
    <x v="5"/>
    <x v="2"/>
    <n v="1"/>
    <s v="Global"/>
    <n v="0.49980000000000002"/>
    <x v="0"/>
    <n v="11.5"/>
    <n v="11.5"/>
    <n v="5.7480000000000002"/>
  </r>
  <r>
    <x v="0"/>
    <x v="0"/>
    <s v="FRANCE"/>
    <s v="ESPALUNGUE"/>
    <x v="4"/>
    <x v="2"/>
    <n v="1"/>
    <s v="Global"/>
    <n v="0.99700999999999995"/>
    <x v="0"/>
    <n v="3.7"/>
    <n v="3.7"/>
    <n v="3.6890000000000001"/>
  </r>
  <r>
    <x v="0"/>
    <x v="0"/>
    <s v="FRANCE"/>
    <s v="ETALANTE(21)"/>
    <x v="5"/>
    <x v="2"/>
    <n v="1"/>
    <s v="Global"/>
    <n v="0.58989999999999998"/>
    <x v="0"/>
    <n v="30"/>
    <n v="30"/>
    <n v="17.696999999999999"/>
  </r>
  <r>
    <x v="0"/>
    <x v="0"/>
    <s v="FRANCE"/>
    <s v="FABRÈGES"/>
    <x v="4"/>
    <x v="2"/>
    <n v="1"/>
    <s v="Global"/>
    <n v="0.99700999999999995"/>
    <x v="0"/>
    <n v="9"/>
    <n v="9"/>
    <n v="8.9730000000000008"/>
  </r>
  <r>
    <x v="0"/>
    <x v="0"/>
    <s v="FRANCE"/>
    <s v="FALLERON (85)"/>
    <x v="5"/>
    <x v="2"/>
    <n v="1"/>
    <s v="Global"/>
    <n v="0.49980000000000002"/>
    <x v="0"/>
    <n v="11.5"/>
    <n v="11.5"/>
    <n v="5.7480000000000002"/>
  </r>
  <r>
    <x v="0"/>
    <x v="0"/>
    <s v="FRANCE"/>
    <s v="FIENVILLERS (80)"/>
    <x v="5"/>
    <x v="2"/>
    <n v="1"/>
    <s v="Global"/>
    <n v="0.58989999999999998"/>
    <x v="0"/>
    <n v="8.35"/>
    <n v="8.35"/>
    <n v="4.9260000000000002"/>
  </r>
  <r>
    <x v="0"/>
    <x v="0"/>
    <s v="FRANCE"/>
    <s v="FITOU(11)"/>
    <x v="5"/>
    <x v="2"/>
    <n v="0.5"/>
    <s v="Equity"/>
    <n v="0.5"/>
    <x v="0"/>
    <n v="10.4"/>
    <n v="5.2"/>
    <n v="5.2"/>
  </r>
  <r>
    <x v="0"/>
    <x v="0"/>
    <s v="FRANCE"/>
    <s v="FONTPEDROUSE"/>
    <x v="4"/>
    <x v="2"/>
    <n v="1"/>
    <s v="Global"/>
    <n v="0.99700999999999995"/>
    <x v="0"/>
    <n v="5.6"/>
    <n v="5.6"/>
    <n v="5.5830000000000002"/>
  </r>
  <r>
    <x v="0"/>
    <x v="0"/>
    <s v="FRANCE"/>
    <s v="FOS-SUR-MER (13)"/>
    <x v="5"/>
    <x v="2"/>
    <n v="1"/>
    <s v="Global"/>
    <n v="0.49980000000000002"/>
    <x v="0"/>
    <n v="10"/>
    <n v="10"/>
    <n v="4.9980000000000002"/>
  </r>
  <r>
    <x v="0"/>
    <x v="0"/>
    <s v="FRANCE"/>
    <s v="FOS-SUR-MER 2(13)"/>
    <x v="0"/>
    <x v="1"/>
    <n v="1"/>
    <s v="Global"/>
    <n v="1"/>
    <x v="0"/>
    <n v="490"/>
    <n v="490"/>
    <n v="490"/>
  </r>
  <r>
    <x v="0"/>
    <x v="0"/>
    <s v="FRANCE"/>
    <s v="FOS-SUR-MER 3(13)"/>
    <x v="0"/>
    <x v="1"/>
    <n v="1"/>
    <s v="Global"/>
    <n v="1"/>
    <x v="0"/>
    <n v="435"/>
    <n v="435"/>
    <n v="435"/>
  </r>
  <r>
    <x v="0"/>
    <x v="0"/>
    <s v="FRANCE"/>
    <s v="FREIGNÉ (49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FROIDFOND,LA GARNACHE(85)"/>
    <x v="5"/>
    <x v="2"/>
    <n v="1"/>
    <s v="Global"/>
    <n v="0.58989999999999998"/>
    <x v="0"/>
    <n v="18"/>
    <n v="18"/>
    <n v="10.618"/>
  </r>
  <r>
    <x v="0"/>
    <x v="0"/>
    <s v="FRANCE"/>
    <s v="GÉNISSIAT"/>
    <x v="4"/>
    <x v="1"/>
    <n v="1"/>
    <s v="Global"/>
    <n v="0.49976999999999999"/>
    <x v="0"/>
    <n v="423"/>
    <n v="423"/>
    <n v="211.40199999999999"/>
  </r>
  <r>
    <x v="0"/>
    <x v="0"/>
    <s v="FRANCE"/>
    <s v="GERMINON-VÉLYE (51)"/>
    <x v="5"/>
    <x v="2"/>
    <n v="0.5"/>
    <s v="Equity"/>
    <n v="0.5"/>
    <x v="0"/>
    <n v="75"/>
    <n v="37.5"/>
    <n v="37.5"/>
  </r>
  <r>
    <x v="0"/>
    <x v="0"/>
    <s v="FRANCE"/>
    <s v="GETEU"/>
    <x v="4"/>
    <x v="2"/>
    <n v="1"/>
    <s v="Global"/>
    <n v="0.99700999999999995"/>
    <x v="0"/>
    <n v="9.9"/>
    <n v="9.9"/>
    <n v="9.8699999999999992"/>
  </r>
  <r>
    <x v="0"/>
    <x v="0"/>
    <s v="FRANCE"/>
    <s v="GOURGANCON(51)"/>
    <x v="5"/>
    <x v="2"/>
    <n v="0.5"/>
    <s v="Equity"/>
    <n v="0.5"/>
    <x v="0"/>
    <n v="48"/>
    <n v="24"/>
    <n v="24"/>
  </r>
  <r>
    <x v="0"/>
    <x v="0"/>
    <s v="FRANCE"/>
    <s v="GROS-CHASTANG(19)"/>
    <x v="1"/>
    <x v="2"/>
    <n v="1"/>
    <s v="Global"/>
    <n v="0.58989999999999998"/>
    <x v="1"/>
    <n v="12"/>
    <n v="12"/>
    <n v="7.0789999999999997"/>
  </r>
  <r>
    <x v="0"/>
    <x v="0"/>
    <s v="FRANCE"/>
    <s v="GUERVILLE MELLEVILLE (76)"/>
    <x v="5"/>
    <x v="2"/>
    <n v="1"/>
    <s v="Global"/>
    <n v="0.49980000000000002"/>
    <x v="0"/>
    <n v="11.5"/>
    <n v="11.5"/>
    <n v="5.7480000000000002"/>
  </r>
  <r>
    <x v="0"/>
    <x v="0"/>
    <s v="FRANCE"/>
    <s v="HAMBERS (53)"/>
    <x v="5"/>
    <x v="2"/>
    <n v="0.5"/>
    <s v="Equity"/>
    <n v="0.5"/>
    <x v="0"/>
    <n v="8.1999999999999993"/>
    <n v="4.0999999999999996"/>
    <n v="4.0999999999999996"/>
  </r>
  <r>
    <x v="0"/>
    <x v="0"/>
    <s v="FRANCE"/>
    <s v="HANGEST-SUR-SOMME(80)"/>
    <x v="5"/>
    <x v="2"/>
    <n v="1"/>
    <s v="Global"/>
    <n v="1"/>
    <x v="1"/>
    <n v="20.5"/>
    <n v="20.5"/>
    <n v="20.5"/>
  </r>
  <r>
    <x v="0"/>
    <x v="0"/>
    <s v="FRANCE"/>
    <s v="HARCANVILLE (76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HAUT DES AILES"/>
    <x v="5"/>
    <x v="2"/>
    <n v="0.5"/>
    <s v="Equity"/>
    <n v="0.5"/>
    <x v="0"/>
    <n v="44"/>
    <n v="22"/>
    <n v="22"/>
  </r>
  <r>
    <x v="0"/>
    <x v="0"/>
    <s v="FRANCE"/>
    <s v="HAUTE-LYS"/>
    <x v="5"/>
    <x v="2"/>
    <n v="0.5"/>
    <s v="Equity"/>
    <n v="0.5"/>
    <x v="0"/>
    <n v="37.5"/>
    <n v="18.75"/>
    <n v="18.75"/>
  </r>
  <r>
    <x v="0"/>
    <x v="0"/>
    <s v="FRANCE"/>
    <s v="HAUTEVESNES(02)"/>
    <x v="5"/>
    <x v="2"/>
    <n v="0.49"/>
    <s v="Equity"/>
    <n v="0.49"/>
    <x v="0"/>
    <n v="12"/>
    <n v="5.88"/>
    <n v="5.88"/>
  </r>
  <r>
    <x v="0"/>
    <x v="0"/>
    <s v="FRANCE"/>
    <s v="HUIRON,COURDEMANGES(51)"/>
    <x v="5"/>
    <x v="2"/>
    <n v="0.5"/>
    <s v="Equity"/>
    <n v="0.5"/>
    <x v="0"/>
    <n v="13.8"/>
    <n v="6.9"/>
    <n v="6.9"/>
  </r>
  <r>
    <x v="0"/>
    <x v="0"/>
    <s v="FRANCE"/>
    <s v="ISABY"/>
    <x v="4"/>
    <x v="2"/>
    <n v="1"/>
    <s v="Global"/>
    <n v="0.99700999999999995"/>
    <x v="0"/>
    <n v="2"/>
    <n v="2"/>
    <n v="1.994"/>
  </r>
  <r>
    <x v="0"/>
    <x v="0"/>
    <s v="FRANCE"/>
    <s v="JONCELS(34)"/>
    <x v="5"/>
    <x v="2"/>
    <n v="1"/>
    <s v="Global"/>
    <n v="0.58989999999999998"/>
    <x v="1"/>
    <n v="29.9"/>
    <n v="29.9"/>
    <n v="17.638000000000002"/>
  </r>
  <r>
    <x v="0"/>
    <x v="0"/>
    <s v="FRANCE"/>
    <s v="JONCET"/>
    <x v="4"/>
    <x v="2"/>
    <n v="1"/>
    <s v="Global"/>
    <n v="0.99700999999999995"/>
    <x v="0"/>
    <n v="0.38"/>
    <n v="0.38"/>
    <n v="0.379"/>
  </r>
  <r>
    <x v="0"/>
    <x v="0"/>
    <s v="FRANCE"/>
    <s v="LA CASSAGNE"/>
    <x v="4"/>
    <x v="2"/>
    <n v="1"/>
    <s v="Global"/>
    <n v="0.99700999999999995"/>
    <x v="0"/>
    <n v="11"/>
    <n v="11"/>
    <n v="10.967000000000001"/>
  </r>
  <r>
    <x v="0"/>
    <x v="0"/>
    <s v="FRANCE"/>
    <s v="LA CHAUSSÉE SUR MARNE(51)"/>
    <x v="5"/>
    <x v="2"/>
    <n v="0.5"/>
    <s v="Equity"/>
    <n v="0.5"/>
    <x v="0"/>
    <n v="6"/>
    <n v="3"/>
    <n v="3"/>
  </r>
  <r>
    <x v="0"/>
    <x v="0"/>
    <s v="FRANCE"/>
    <s v="LA CROISETTE (60)"/>
    <x v="5"/>
    <x v="2"/>
    <n v="1"/>
    <s v="Global"/>
    <n v="0.49980000000000002"/>
    <x v="0"/>
    <n v="29.9"/>
    <n v="29.9"/>
    <n v="14.944000000000001"/>
  </r>
  <r>
    <x v="0"/>
    <x v="0"/>
    <s v="FRANCE"/>
    <s v="LA DIVATTE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LA GACILLY,L.FOUG,STM(56)"/>
    <x v="5"/>
    <x v="2"/>
    <n v="0.5"/>
    <s v="Equity"/>
    <n v="0.5"/>
    <x v="0"/>
    <n v="33"/>
    <n v="16.5"/>
    <n v="16.5"/>
  </r>
  <r>
    <x v="0"/>
    <x v="0"/>
    <s v="FRANCE"/>
    <s v="LA LIMOUZINIÈRE (44)"/>
    <x v="5"/>
    <x v="2"/>
    <n v="1"/>
    <s v="Global"/>
    <n v="0.58989999999999998"/>
    <x v="0"/>
    <n v="6"/>
    <n v="6"/>
    <n v="3.5390000000000001"/>
  </r>
  <r>
    <x v="0"/>
    <x v="0"/>
    <s v="FRANCE"/>
    <s v="LA RIBÉROLE"/>
    <x v="4"/>
    <x v="2"/>
    <n v="1"/>
    <s v="Global"/>
    <n v="0.99700999999999995"/>
    <x v="0"/>
    <n v="4.4000000000000004"/>
    <n v="4.4000000000000004"/>
    <n v="4.3869999999999996"/>
  </r>
  <r>
    <x v="0"/>
    <x v="0"/>
    <s v="FRANCE"/>
    <s v="LA VERNA"/>
    <x v="4"/>
    <x v="1"/>
    <n v="1"/>
    <s v="Global"/>
    <n v="0.99700999999999995"/>
    <x v="0"/>
    <n v="3.9"/>
    <n v="3.9"/>
    <n v="3.8879999999999999"/>
  </r>
  <r>
    <x v="0"/>
    <x v="0"/>
    <s v="FRANCE"/>
    <s v="LAGARDE"/>
    <x v="4"/>
    <x v="2"/>
    <n v="1"/>
    <s v="Global"/>
    <n v="0.99700999999999995"/>
    <x v="0"/>
    <n v="1"/>
    <n v="1"/>
    <n v="0.997"/>
  </r>
  <r>
    <x v="0"/>
    <x v="0"/>
    <s v="FRANCE"/>
    <s v="LANRIVOARE (29)"/>
    <x v="5"/>
    <x v="2"/>
    <n v="1"/>
    <s v="Global"/>
    <n v="0.58989999999999998"/>
    <x v="0"/>
    <n v="2.5499999999999998"/>
    <n v="2.5499999999999998"/>
    <n v="1.504"/>
  </r>
  <r>
    <x v="0"/>
    <x v="0"/>
    <s v="FRANCE"/>
    <s v="LARGENTIÈRE (07)"/>
    <x v="1"/>
    <x v="2"/>
    <n v="0.17493"/>
    <s v="Equity"/>
    <n v="0.17493"/>
    <x v="0"/>
    <n v="12"/>
    <n v="2.0990000000000002"/>
    <n v="2.0990000000000002"/>
  </r>
  <r>
    <x v="0"/>
    <x v="0"/>
    <s v="FRANCE"/>
    <s v="LARRAU"/>
    <x v="4"/>
    <x v="2"/>
    <n v="1"/>
    <s v="Global"/>
    <n v="0.99700999999999995"/>
    <x v="0"/>
    <n v="3.6"/>
    <n v="3.6"/>
    <n v="3.589"/>
  </r>
  <r>
    <x v="0"/>
    <x v="0"/>
    <s v="FRANCE"/>
    <s v="LASSOULA"/>
    <x v="4"/>
    <x v="1"/>
    <n v="1"/>
    <s v="Global"/>
    <n v="0.99700999999999995"/>
    <x v="0"/>
    <n v="20.3"/>
    <n v="20.3"/>
    <n v="20.239000000000001"/>
  </r>
  <r>
    <x v="0"/>
    <x v="0"/>
    <s v="FRANCE"/>
    <s v="LASTOURG"/>
    <x v="4"/>
    <x v="2"/>
    <n v="1"/>
    <s v="Global"/>
    <n v="0.99700999999999995"/>
    <x v="0"/>
    <n v="2.8"/>
    <n v="2.8"/>
    <n v="2.7919999999999998"/>
  </r>
  <r>
    <x v="0"/>
    <x v="0"/>
    <s v="FRANCE"/>
    <s v="LE BOSC(34)"/>
    <x v="1"/>
    <x v="2"/>
    <n v="1"/>
    <s v="Global"/>
    <n v="0.58989999999999998"/>
    <x v="0"/>
    <n v="9.1999999999999993"/>
    <n v="9.1999999999999993"/>
    <n v="5.4269999999999996"/>
  </r>
  <r>
    <x v="0"/>
    <x v="0"/>
    <s v="FRANCE"/>
    <s v="LE CANET(11)"/>
    <x v="5"/>
    <x v="2"/>
    <n v="1"/>
    <s v="Global"/>
    <n v="0.58989999999999998"/>
    <x v="0"/>
    <n v="11.5"/>
    <n v="11.5"/>
    <n v="6.7839999999999998"/>
  </r>
  <r>
    <x v="0"/>
    <x v="0"/>
    <s v="FRANCE"/>
    <s v="LE HORPS (53)"/>
    <x v="5"/>
    <x v="2"/>
    <n v="1"/>
    <s v="Global"/>
    <n v="0.49980000000000002"/>
    <x v="0"/>
    <n v="13.8"/>
    <n v="13.8"/>
    <n v="6.8970000000000002"/>
  </r>
  <r>
    <x v="0"/>
    <x v="0"/>
    <s v="FRANCE"/>
    <s v="LE HOURAT"/>
    <x v="4"/>
    <x v="1"/>
    <n v="1"/>
    <s v="Global"/>
    <n v="0.99700999999999995"/>
    <x v="0"/>
    <n v="46.9"/>
    <n v="46.9"/>
    <n v="46.76"/>
  </r>
  <r>
    <x v="0"/>
    <x v="0"/>
    <s v="FRANCE"/>
    <s v="LE POUZIN (07)"/>
    <x v="1"/>
    <x v="2"/>
    <n v="1"/>
    <s v="Global"/>
    <n v="0.49980000000000002"/>
    <x v="0"/>
    <n v="3.42"/>
    <n v="3.42"/>
    <n v="1.7090000000000001"/>
  </r>
  <r>
    <x v="0"/>
    <x v="0"/>
    <s v="FRANCE"/>
    <s v="LE POUZIN (07)"/>
    <x v="5"/>
    <x v="2"/>
    <n v="1"/>
    <s v="Global"/>
    <n v="0.49980000000000002"/>
    <x v="0"/>
    <n v="4.5999999999999996"/>
    <n v="4.5999999999999996"/>
    <n v="2.2989999999999999"/>
  </r>
  <r>
    <x v="0"/>
    <x v="0"/>
    <s v="FRANCE"/>
    <s v="LES AVEILLANS"/>
    <x v="4"/>
    <x v="2"/>
    <n v="1"/>
    <s v="Global"/>
    <n v="0.99700999999999995"/>
    <x v="0"/>
    <n v="7.2"/>
    <n v="7.2"/>
    <n v="7.1779999999999999"/>
  </r>
  <r>
    <x v="0"/>
    <x v="0"/>
    <s v="FRANCE"/>
    <s v="LES TOURRETTES (26)"/>
    <x v="1"/>
    <x v="2"/>
    <n v="1"/>
    <s v="Global"/>
    <n v="0.49980000000000002"/>
    <x v="0"/>
    <n v="0.3"/>
    <n v="0.3"/>
    <n v="0.15"/>
  </r>
  <r>
    <x v="0"/>
    <x v="0"/>
    <s v="FRANCE"/>
    <s v="LICQ-ATHEREY"/>
    <x v="4"/>
    <x v="2"/>
    <n v="1"/>
    <s v="Global"/>
    <n v="0.99700999999999995"/>
    <x v="0"/>
    <n v="9"/>
    <n v="9"/>
    <n v="8.9730000000000008"/>
  </r>
  <r>
    <x v="0"/>
    <x v="0"/>
    <s v="FRANCE"/>
    <s v="LICQ-ATHEREY2"/>
    <x v="4"/>
    <x v="2"/>
    <n v="1"/>
    <s v="Global"/>
    <n v="0.99700999999999995"/>
    <x v="0"/>
    <n v="0.34"/>
    <n v="0.34"/>
    <n v="0.33900000000000002"/>
  </r>
  <r>
    <x v="0"/>
    <x v="0"/>
    <s v="FRANCE"/>
    <s v="LIEUVILLERS(60)"/>
    <x v="5"/>
    <x v="2"/>
    <n v="1"/>
    <s v="Global"/>
    <n v="0.58989999999999998"/>
    <x v="1"/>
    <n v="24"/>
    <n v="24"/>
    <n v="14.157999999999999"/>
  </r>
  <r>
    <x v="0"/>
    <x v="0"/>
    <s v="FRANCE"/>
    <s v="LIHUS (60)"/>
    <x v="5"/>
    <x v="2"/>
    <n v="1"/>
    <s v="Global"/>
    <n v="0.49980000000000002"/>
    <x v="0"/>
    <n v="12.3"/>
    <n v="12.3"/>
    <n v="6.1479999999999997"/>
  </r>
  <r>
    <x v="0"/>
    <x v="0"/>
    <s v="FRANCE"/>
    <s v="LOGIS NEUF"/>
    <x v="4"/>
    <x v="1"/>
    <n v="1"/>
    <s v="Global"/>
    <n v="0.49976999999999999"/>
    <x v="0"/>
    <n v="216"/>
    <n v="216"/>
    <n v="107.95099999999999"/>
  </r>
  <r>
    <x v="0"/>
    <x v="0"/>
    <s v="FRANCE"/>
    <s v="MAISNIÈRES (80)"/>
    <x v="5"/>
    <x v="2"/>
    <n v="1"/>
    <s v="Global"/>
    <n v="0.49980000000000002"/>
    <x v="0"/>
    <n v="12"/>
    <n v="12"/>
    <n v="5.9980000000000002"/>
  </r>
  <r>
    <x v="0"/>
    <x v="0"/>
    <s v="FRANCE"/>
    <s v="MANNEVILLE (76)"/>
    <x v="5"/>
    <x v="2"/>
    <n v="1"/>
    <s v="Global"/>
    <n v="0.58989999999999998"/>
    <x v="0"/>
    <n v="13.8"/>
    <n v="13.8"/>
    <n v="8.141"/>
  </r>
  <r>
    <x v="0"/>
    <x v="0"/>
    <s v="FRANCE"/>
    <s v="MARCENAC"/>
    <x v="4"/>
    <x v="2"/>
    <n v="1"/>
    <s v="Global"/>
    <n v="0.99700999999999995"/>
    <x v="0"/>
    <n v="5.2"/>
    <n v="5.2"/>
    <n v="5.1840000000000002"/>
  </r>
  <r>
    <x v="0"/>
    <x v="0"/>
    <s v="FRANCE"/>
    <s v="MARCOLÈS(15)"/>
    <x v="1"/>
    <x v="2"/>
    <n v="1"/>
    <s v="Global"/>
    <n v="0.58989999999999998"/>
    <x v="1"/>
    <n v="12"/>
    <n v="12"/>
    <n v="7.0789999999999997"/>
  </r>
  <r>
    <x v="0"/>
    <x v="0"/>
    <s v="FRANCE"/>
    <s v="MARÈGES"/>
    <x v="4"/>
    <x v="1"/>
    <n v="1"/>
    <s v="Global"/>
    <n v="0.99700999999999995"/>
    <x v="0"/>
    <n v="146"/>
    <n v="146"/>
    <n v="145.56299999999999"/>
  </r>
  <r>
    <x v="0"/>
    <x v="0"/>
    <s v="FRANCE"/>
    <s v="MAULÉON-BAROUSSE"/>
    <x v="4"/>
    <x v="2"/>
    <n v="1"/>
    <s v="Global"/>
    <n v="0.99700999999999995"/>
    <x v="0"/>
    <n v="1.4"/>
    <n v="1.4"/>
    <n v="1.3959999999999999"/>
  </r>
  <r>
    <x v="0"/>
    <x v="0"/>
    <s v="FRANCE"/>
    <s v="MÉNÉAC (56)"/>
    <x v="5"/>
    <x v="2"/>
    <n v="0.5"/>
    <s v="Equity"/>
    <n v="0.5"/>
    <x v="0"/>
    <n v="5.6"/>
    <n v="2.8"/>
    <n v="2.8"/>
  </r>
  <r>
    <x v="0"/>
    <x v="0"/>
    <s v="FRANCE"/>
    <s v="MÉNESLIES (80)"/>
    <x v="5"/>
    <x v="2"/>
    <n v="1"/>
    <s v="Global"/>
    <n v="0.58989999999999998"/>
    <x v="0"/>
    <n v="11.15"/>
    <n v="11.15"/>
    <n v="6.577"/>
  </r>
  <r>
    <x v="0"/>
    <x v="0"/>
    <s v="FRANCE"/>
    <s v="MÉSANGER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MESNIL ROUSSET (27)"/>
    <x v="5"/>
    <x v="2"/>
    <n v="0.49"/>
    <s v="Equity"/>
    <n v="0.49"/>
    <x v="1"/>
    <n v="12.3"/>
    <n v="6.0270000000000001"/>
    <n v="6.0270000000000001"/>
  </r>
  <r>
    <x v="0"/>
    <x v="0"/>
    <s v="FRANCE"/>
    <s v="MEYMES"/>
    <x v="4"/>
    <x v="2"/>
    <n v="1"/>
    <s v="Global"/>
    <n v="0.99700999999999995"/>
    <x v="0"/>
    <n v="4"/>
    <n v="4"/>
    <n v="3.988"/>
  </r>
  <r>
    <x v="0"/>
    <x v="0"/>
    <s v="FRANCE"/>
    <s v="MIÉGEBAT"/>
    <x v="4"/>
    <x v="1"/>
    <n v="1"/>
    <s v="Global"/>
    <n v="0.99700999999999995"/>
    <x v="0"/>
    <n v="74"/>
    <n v="74"/>
    <n v="73.778999999999996"/>
  </r>
  <r>
    <x v="0"/>
    <x v="0"/>
    <s v="FRANCE"/>
    <s v="MONCHEL SUR CANCHE (62)"/>
    <x v="5"/>
    <x v="2"/>
    <n v="1"/>
    <s v="Global"/>
    <n v="0.58989999999999998"/>
    <x v="0"/>
    <n v="8.35"/>
    <n v="8.35"/>
    <n v="4.9260000000000002"/>
  </r>
  <r>
    <x v="0"/>
    <x v="0"/>
    <s v="FRANCE"/>
    <s v="MONTBRUN"/>
    <x v="4"/>
    <x v="2"/>
    <n v="1"/>
    <s v="Global"/>
    <n v="0.99700999999999995"/>
    <x v="0"/>
    <n v="1.6"/>
    <n v="1.6"/>
    <n v="1.595"/>
  </r>
  <r>
    <x v="0"/>
    <x v="0"/>
    <s v="FRANCE"/>
    <s v="MONTÉLIMAR"/>
    <x v="4"/>
    <x v="1"/>
    <n v="1"/>
    <s v="Global"/>
    <n v="0.49976999999999999"/>
    <x v="0"/>
    <n v="295"/>
    <n v="295"/>
    <n v="147.43199999999999"/>
  </r>
  <r>
    <x v="0"/>
    <x v="0"/>
    <s v="FRANCE"/>
    <s v="MONTMIRAIL VAUCHAMPS(51)"/>
    <x v="5"/>
    <x v="2"/>
    <n v="1"/>
    <s v="Global"/>
    <n v="0.58989999999999998"/>
    <x v="1"/>
    <n v="20"/>
    <n v="20"/>
    <n v="11.798"/>
  </r>
  <r>
    <x v="0"/>
    <x v="0"/>
    <s v="FRANCE"/>
    <s v="MONTOIR-DE-BRETAGNE 2(44)"/>
    <x v="0"/>
    <x v="1"/>
    <n v="1"/>
    <s v="Global"/>
    <n v="1"/>
    <x v="0"/>
    <n v="43"/>
    <n v="43"/>
    <n v="43"/>
  </r>
  <r>
    <x v="0"/>
    <x v="0"/>
    <s v="FRANCE"/>
    <s v="MONTOIR-DE-BRETAGNE(44)"/>
    <x v="0"/>
    <x v="1"/>
    <n v="1"/>
    <s v="Global"/>
    <n v="1"/>
    <x v="0"/>
    <n v="435"/>
    <n v="435"/>
    <n v="435"/>
  </r>
  <r>
    <x v="0"/>
    <x v="0"/>
    <s v="FRANCE"/>
    <s v="MONTPELLIER(34)"/>
    <x v="1"/>
    <x v="2"/>
    <n v="1"/>
    <s v="Global"/>
    <n v="0.58989999999999998"/>
    <x v="0"/>
    <n v="0.01"/>
    <n v="0.01"/>
    <n v="6.0000000000000001E-3"/>
  </r>
  <r>
    <x v="0"/>
    <x v="0"/>
    <s v="FRANCE"/>
    <s v="MOTTE DE GALAURE (26)"/>
    <x v="5"/>
    <x v="2"/>
    <n v="1"/>
    <s v="Global"/>
    <n v="0.49980000000000002"/>
    <x v="0"/>
    <n v="4"/>
    <n v="4"/>
    <n v="1.9990000000000001"/>
  </r>
  <r>
    <x v="0"/>
    <x v="0"/>
    <s v="FRANCE"/>
    <s v="NAY"/>
    <x v="4"/>
    <x v="2"/>
    <n v="1"/>
    <s v="Global"/>
    <n v="0.99700999999999995"/>
    <x v="0"/>
    <n v="0.43"/>
    <n v="0.43"/>
    <n v="0.42899999999999999"/>
  </r>
  <r>
    <x v="0"/>
    <x v="0"/>
    <s v="FRANCE"/>
    <s v="NDR CONTRACT CHOOZ"/>
    <x v="6"/>
    <x v="1"/>
    <n v="1"/>
    <s v="Global"/>
    <n v="1"/>
    <x v="0"/>
    <n v="750"/>
    <n v="750"/>
    <n v="750"/>
  </r>
  <r>
    <x v="0"/>
    <x v="0"/>
    <s v="FRANCE"/>
    <s v="NDR CONTRACT TRICASTIN"/>
    <x v="6"/>
    <x v="1"/>
    <n v="1"/>
    <s v="Global"/>
    <n v="1"/>
    <x v="0"/>
    <n v="459.5"/>
    <n v="459.5"/>
    <n v="459.5"/>
  </r>
  <r>
    <x v="0"/>
    <x v="0"/>
    <s v="FRANCE"/>
    <s v="NEVIAN (11)"/>
    <x v="5"/>
    <x v="2"/>
    <n v="1"/>
    <s v="Global"/>
    <n v="0.58989999999999998"/>
    <x v="0"/>
    <n v="15.3"/>
    <n v="15.3"/>
    <n v="9.0259999999999998"/>
  </r>
  <r>
    <x v="0"/>
    <x v="0"/>
    <s v="FRANCE"/>
    <s v="OLETTE"/>
    <x v="4"/>
    <x v="2"/>
    <n v="1"/>
    <s v="Global"/>
    <n v="0.99700999999999995"/>
    <x v="0"/>
    <n v="10.4"/>
    <n v="10.4"/>
    <n v="10.369"/>
  </r>
  <r>
    <x v="0"/>
    <x v="0"/>
    <s v="FRANCE"/>
    <s v="OLHADOKO"/>
    <x v="4"/>
    <x v="2"/>
    <n v="1"/>
    <s v="Global"/>
    <n v="0.99700999999999995"/>
    <x v="0"/>
    <n v="9.6999999999999993"/>
    <n v="9.6999999999999993"/>
    <n v="9.6709999999999994"/>
  </r>
  <r>
    <x v="0"/>
    <x v="0"/>
    <s v="FRANCE"/>
    <s v="ORGNAC L'AVEN (07)"/>
    <x v="1"/>
    <x v="2"/>
    <n v="0.17493"/>
    <s v="Equity"/>
    <n v="0.17493"/>
    <x v="0"/>
    <n v="1.29"/>
    <n v="0.22600000000000001"/>
    <n v="0.22600000000000001"/>
  </r>
  <r>
    <x v="0"/>
    <x v="0"/>
    <s v="FRANCE"/>
    <s v="OULE"/>
    <x v="4"/>
    <x v="2"/>
    <n v="1"/>
    <s v="Global"/>
    <n v="0.99700999999999995"/>
    <x v="0"/>
    <n v="1.76"/>
    <n v="1.76"/>
    <n v="1.7549999999999999"/>
  </r>
  <r>
    <x v="0"/>
    <x v="0"/>
    <s v="FRANCE"/>
    <s v="OZON/ARRAS-SUR-RHÔNE (07)"/>
    <x v="1"/>
    <x v="2"/>
    <n v="0.17493"/>
    <s v="Equity"/>
    <n v="0.17493"/>
    <x v="0"/>
    <n v="4.2"/>
    <n v="0.73499999999999999"/>
    <n v="0.73499999999999999"/>
  </r>
  <r>
    <x v="0"/>
    <x v="0"/>
    <s v="FRANCE"/>
    <s v="PÉAGE DE ROUSSILLON"/>
    <x v="4"/>
    <x v="1"/>
    <n v="1"/>
    <s v="Global"/>
    <n v="0.49976999999999999"/>
    <x v="0"/>
    <n v="160.69999999999999"/>
    <n v="160.69999999999999"/>
    <n v="80.313000000000002"/>
  </r>
  <r>
    <x v="0"/>
    <x v="0"/>
    <s v="FRANCE"/>
    <s v="PERTAIN ET POTTE(80)"/>
    <x v="5"/>
    <x v="2"/>
    <n v="0.49"/>
    <s v="Equity"/>
    <n v="0.49"/>
    <x v="0"/>
    <n v="12"/>
    <n v="5.88"/>
    <n v="5.88"/>
  </r>
  <r>
    <x v="0"/>
    <x v="0"/>
    <s v="FRANCE"/>
    <s v="PIERRE BÉNITE"/>
    <x v="4"/>
    <x v="1"/>
    <n v="1"/>
    <s v="Global"/>
    <n v="0.49976999999999999"/>
    <x v="0"/>
    <n v="92.2"/>
    <n v="92.2"/>
    <n v="46.079000000000001"/>
  </r>
  <r>
    <x v="0"/>
    <x v="0"/>
    <s v="FRANCE"/>
    <s v="PLOUARZEL (29)"/>
    <x v="5"/>
    <x v="2"/>
    <n v="1"/>
    <s v="Global"/>
    <n v="0.58989999999999998"/>
    <x v="0"/>
    <n v="6.7"/>
    <n v="6.7"/>
    <n v="3.9529999999999998"/>
  </r>
  <r>
    <x v="0"/>
    <x v="0"/>
    <s v="FRANCE"/>
    <s v="PLOURIN (29)"/>
    <x v="5"/>
    <x v="2"/>
    <n v="1"/>
    <s v="Global"/>
    <n v="0.58989999999999998"/>
    <x v="0"/>
    <n v="3.4"/>
    <n v="3.4"/>
    <n v="2.0059999999999998"/>
  </r>
  <r>
    <x v="0"/>
    <x v="0"/>
    <s v="FRANCE"/>
    <s v="PLOZÉVET (29)"/>
    <x v="5"/>
    <x v="2"/>
    <n v="1"/>
    <s v="Global"/>
    <n v="0.58989999999999998"/>
    <x v="0"/>
    <n v="12"/>
    <n v="12"/>
    <n v="7.0780000000000003"/>
  </r>
  <r>
    <x v="0"/>
    <x v="0"/>
    <s v="FRANCE"/>
    <s v="PLUMIEUX (22)"/>
    <x v="5"/>
    <x v="2"/>
    <n v="0.5"/>
    <s v="Equity"/>
    <n v="0.5"/>
    <x v="0"/>
    <n v="16"/>
    <n v="8"/>
    <n v="8"/>
  </r>
  <r>
    <x v="0"/>
    <x v="0"/>
    <s v="FRANCE"/>
    <s v="PONT D'ESTAGNOU"/>
    <x v="4"/>
    <x v="2"/>
    <n v="1"/>
    <s v="Global"/>
    <n v="0.99700999999999995"/>
    <x v="0"/>
    <n v="0.45"/>
    <n v="0.45"/>
    <n v="0.44900000000000001"/>
  </r>
  <r>
    <x v="0"/>
    <x v="0"/>
    <s v="FRANCE"/>
    <s v="PONT-DE-CAMPS"/>
    <x v="4"/>
    <x v="1"/>
    <n v="1"/>
    <s v="Global"/>
    <n v="0.99700999999999995"/>
    <x v="0"/>
    <n v="39"/>
    <n v="39"/>
    <n v="38.883000000000003"/>
  </r>
  <r>
    <x v="0"/>
    <x v="0"/>
    <s v="FRANCE"/>
    <s v="PONT-DE-PRAT"/>
    <x v="4"/>
    <x v="2"/>
    <n v="1"/>
    <s v="Global"/>
    <n v="0.99700999999999995"/>
    <x v="0"/>
    <n v="0.6"/>
    <n v="0.6"/>
    <n v="0.59799999999999998"/>
  </r>
  <r>
    <x v="0"/>
    <x v="0"/>
    <s v="FRANCE"/>
    <s v="PONTRU (02)"/>
    <x v="5"/>
    <x v="2"/>
    <n v="1"/>
    <s v="Global"/>
    <n v="0.49980000000000002"/>
    <x v="0"/>
    <n v="16"/>
    <n v="16"/>
    <n v="7.9969999999999999"/>
  </r>
  <r>
    <x v="0"/>
    <x v="0"/>
    <s v="FRANCE"/>
    <s v="PORETTE DE NÉRONE(2B)"/>
    <x v="1"/>
    <x v="2"/>
    <n v="1"/>
    <s v="Global"/>
    <n v="0.58989999999999998"/>
    <x v="0"/>
    <n v="3.78"/>
    <n v="3.78"/>
    <n v="2.23"/>
  </r>
  <r>
    <x v="0"/>
    <x v="0"/>
    <s v="FRANCE"/>
    <s v="PORT-LA-NOUVELLE,SIGEAN(11)"/>
    <x v="5"/>
    <x v="1"/>
    <n v="1"/>
    <s v="Global"/>
    <n v="0.58989999999999998"/>
    <x v="0"/>
    <n v="2.2000000000000002"/>
    <n v="2.2000000000000002"/>
    <n v="1.298"/>
  </r>
  <r>
    <x v="0"/>
    <x v="0"/>
    <s v="FRANCE"/>
    <s v="PORT-LA-NOUVELLE,SIGEAN(11)"/>
    <x v="5"/>
    <x v="2"/>
    <n v="1"/>
    <s v="Global"/>
    <n v="0.58989999999999998"/>
    <x v="0"/>
    <n v="6.6"/>
    <n v="6.6"/>
    <n v="3.8929999999999998"/>
  </r>
  <r>
    <x v="0"/>
    <x v="0"/>
    <s v="FRANCE"/>
    <s v="PRÉCHAC"/>
    <x v="4"/>
    <x v="2"/>
    <n v="1"/>
    <s v="Global"/>
    <n v="0.99700999999999995"/>
    <x v="0"/>
    <n v="1.4"/>
    <n v="1.4"/>
    <n v="1.3959999999999999"/>
  </r>
  <r>
    <x v="0"/>
    <x v="0"/>
    <s v="FRANCE"/>
    <s v="RADENAC (56)"/>
    <x v="5"/>
    <x v="2"/>
    <n v="0.5"/>
    <s v="Equity"/>
    <n v="0.5"/>
    <x v="0"/>
    <n v="8.1999999999999993"/>
    <n v="4.0999999999999996"/>
    <n v="4.0999999999999996"/>
  </r>
  <r>
    <x v="0"/>
    <x v="0"/>
    <s v="FRANCE"/>
    <s v="RAMBURES (80)"/>
    <x v="5"/>
    <x v="2"/>
    <n v="1"/>
    <s v="Global"/>
    <n v="0.49980000000000002"/>
    <x v="0"/>
    <n v="12"/>
    <n v="12"/>
    <n v="5.9980000000000002"/>
  </r>
  <r>
    <x v="0"/>
    <x v="0"/>
    <s v="FRANCE"/>
    <s v="REFFROY(55)"/>
    <x v="5"/>
    <x v="2"/>
    <n v="0.49"/>
    <s v="Equity"/>
    <n v="0.49"/>
    <x v="0"/>
    <n v="24"/>
    <n v="11.76"/>
    <n v="11.76"/>
  </r>
  <r>
    <x v="0"/>
    <x v="0"/>
    <s v="FRANCE"/>
    <s v="REMERANGLES, LITZ 60)"/>
    <x v="5"/>
    <x v="2"/>
    <n v="1"/>
    <s v="Global"/>
    <n v="0.58989999999999998"/>
    <x v="0"/>
    <n v="28"/>
    <n v="28"/>
    <n v="16.518000000000001"/>
  </r>
  <r>
    <x v="0"/>
    <x v="0"/>
    <s v="FRANCE"/>
    <s v="REMILLY-WIRQUIN(62)"/>
    <x v="5"/>
    <x v="2"/>
    <n v="0.49"/>
    <s v="Equity"/>
    <n v="0.49"/>
    <x v="0"/>
    <n v="12"/>
    <n v="5.88"/>
    <n v="5.88"/>
  </r>
  <r>
    <x v="0"/>
    <x v="0"/>
    <s v="FRANCE"/>
    <s v="RETHONVILLERS (80)"/>
    <x v="5"/>
    <x v="2"/>
    <n v="1"/>
    <s v="Global"/>
    <n v="0.49980000000000002"/>
    <x v="0"/>
    <n v="29.9"/>
    <n v="29.9"/>
    <n v="14.944000000000001"/>
  </r>
  <r>
    <x v="0"/>
    <x v="0"/>
    <s v="FRANCE"/>
    <s v="RÉZENTIÈRES(15)"/>
    <x v="5"/>
    <x v="2"/>
    <n v="0.5"/>
    <s v="Equity"/>
    <n v="0.5"/>
    <x v="0"/>
    <n v="10"/>
    <n v="5"/>
    <n v="5"/>
  </r>
  <r>
    <x v="0"/>
    <x v="0"/>
    <s v="FRANCE"/>
    <s v="RHÈGES(10)"/>
    <x v="5"/>
    <x v="2"/>
    <n v="0.49"/>
    <s v="Equity"/>
    <n v="0.49"/>
    <x v="0"/>
    <n v="12.3"/>
    <n v="6.0270000000000001"/>
    <n v="6.0270000000000001"/>
  </r>
  <r>
    <x v="0"/>
    <x v="0"/>
    <s v="FRANCE"/>
    <s v="ROCHEFORT EN VALDAINE (26)"/>
    <x v="5"/>
    <x v="2"/>
    <n v="1"/>
    <s v="Global"/>
    <n v="0.49980000000000002"/>
    <x v="0"/>
    <n v="7.5"/>
    <n v="7.5"/>
    <n v="3.7490000000000001"/>
  </r>
  <r>
    <x v="0"/>
    <x v="0"/>
    <s v="FRANCE"/>
    <s v="ROQUETAILLADE (11)"/>
    <x v="5"/>
    <x v="2"/>
    <n v="1"/>
    <s v="Global"/>
    <n v="0.58989999999999998"/>
    <x v="0"/>
    <n v="22.93"/>
    <n v="22.93"/>
    <n v="13.526"/>
  </r>
  <r>
    <x v="0"/>
    <x v="0"/>
    <s v="FRANCE"/>
    <s v="RUMONT(55)"/>
    <x v="5"/>
    <x v="2"/>
    <n v="0.49"/>
    <s v="Equity"/>
    <n v="0.49"/>
    <x v="0"/>
    <n v="26.05"/>
    <n v="12.765000000000001"/>
    <n v="12.765000000000001"/>
  </r>
  <r>
    <x v="0"/>
    <x v="0"/>
    <s v="FRANCE"/>
    <s v="SAINT COULITZ (29)"/>
    <x v="5"/>
    <x v="2"/>
    <n v="0.5"/>
    <s v="Equity"/>
    <n v="0.5"/>
    <x v="0"/>
    <n v="8"/>
    <n v="4"/>
    <n v="4"/>
  </r>
  <r>
    <x v="0"/>
    <x v="0"/>
    <s v="FRANCE"/>
    <s v="SAINT JEAN DU PIN(30)"/>
    <x v="1"/>
    <x v="2"/>
    <n v="1"/>
    <s v="Global"/>
    <n v="0.58989999999999998"/>
    <x v="0"/>
    <n v="7.1"/>
    <n v="7.1"/>
    <n v="4.1879999999999997"/>
  </r>
  <r>
    <x v="0"/>
    <x v="0"/>
    <s v="FRANCE"/>
    <s v="SAINT PIERRE DE MARÈGES"/>
    <x v="4"/>
    <x v="1"/>
    <n v="1"/>
    <s v="Global"/>
    <n v="0.99700999999999995"/>
    <x v="0"/>
    <n v="122"/>
    <n v="122"/>
    <n v="121.63500000000001"/>
  </r>
  <r>
    <x v="0"/>
    <x v="0"/>
    <s v="FRANCE"/>
    <s v="SAINT QUENTIN LA MOTTE (8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SAINT SERVANT(56)"/>
    <x v="5"/>
    <x v="2"/>
    <n v="0.5"/>
    <s v="Equity"/>
    <n v="0.5"/>
    <x v="0"/>
    <n v="12"/>
    <n v="6"/>
    <n v="6"/>
  </r>
  <r>
    <x v="0"/>
    <x v="0"/>
    <s v="FRANCE"/>
    <s v="SAINT VALLIER"/>
    <x v="4"/>
    <x v="1"/>
    <n v="1"/>
    <s v="Global"/>
    <n v="0.49976999999999999"/>
    <x v="0"/>
    <n v="120"/>
    <n v="120"/>
    <n v="59.972000000000001"/>
  </r>
  <r>
    <x v="0"/>
    <x v="0"/>
    <s v="FRANCE"/>
    <s v="SAINT-ENGRACE"/>
    <x v="4"/>
    <x v="2"/>
    <n v="1"/>
    <s v="Global"/>
    <n v="0.49976999999999999"/>
    <x v="0"/>
    <n v="0.39"/>
    <n v="0.39"/>
    <n v="0.19500000000000001"/>
  </r>
  <r>
    <x v="0"/>
    <x v="0"/>
    <s v="FRANCE"/>
    <s v="SAINT-ENGRACE"/>
    <x v="4"/>
    <x v="2"/>
    <n v="1"/>
    <s v="Global"/>
    <n v="0.99700999999999995"/>
    <x v="0"/>
    <n v="1"/>
    <n v="1"/>
    <n v="0.997"/>
  </r>
  <r>
    <x v="0"/>
    <x v="0"/>
    <s v="FRANCE"/>
    <s v="SAINT-GEORGES-LES-BAINS (07)"/>
    <x v="1"/>
    <x v="2"/>
    <n v="0.17493"/>
    <s v="Equity"/>
    <n v="0.17493"/>
    <x v="0"/>
    <n v="2.4300000000000002"/>
    <n v="0.42499999999999999"/>
    <n v="0.42499999999999999"/>
  </r>
  <r>
    <x v="0"/>
    <x v="0"/>
    <s v="FRANCE"/>
    <s v="SAINT-GÉRY"/>
    <x v="4"/>
    <x v="2"/>
    <n v="1"/>
    <s v="Global"/>
    <n v="0.99700999999999995"/>
    <x v="0"/>
    <n v="1.675"/>
    <n v="1.675"/>
    <n v="1.67"/>
  </r>
  <r>
    <x v="0"/>
    <x v="0"/>
    <s v="FRANCE"/>
    <s v="SAINT-HILAIRE-LE-PETIT(51)"/>
    <x v="5"/>
    <x v="2"/>
    <n v="1"/>
    <s v="Global"/>
    <n v="1"/>
    <x v="1"/>
    <n v="29.7"/>
    <n v="29.7"/>
    <n v="29.7"/>
  </r>
  <r>
    <x v="0"/>
    <x v="0"/>
    <s v="FRANCE"/>
    <s v="SAINT-SERVAIS(22)"/>
    <x v="5"/>
    <x v="2"/>
    <n v="0.5"/>
    <s v="Equity"/>
    <n v="0.5"/>
    <x v="0"/>
    <n v="5.6"/>
    <n v="2.8"/>
    <n v="2.8"/>
  </r>
  <r>
    <x v="0"/>
    <x v="0"/>
    <s v="FRANCE"/>
    <s v="SALSES(66)"/>
    <x v="5"/>
    <x v="2"/>
    <n v="0.5"/>
    <s v="Equity"/>
    <n v="0.5"/>
    <x v="0"/>
    <n v="10.5"/>
    <n v="5.25"/>
    <n v="5.25"/>
  </r>
  <r>
    <x v="0"/>
    <x v="0"/>
    <s v="FRANCE"/>
    <s v="SAULCE SUR RHÔNE (27)"/>
    <x v="1"/>
    <x v="2"/>
    <n v="1"/>
    <s v="Global"/>
    <n v="0.49980000000000002"/>
    <x v="0"/>
    <n v="4.2"/>
    <n v="4.2"/>
    <n v="2.0990000000000002"/>
  </r>
  <r>
    <x v="0"/>
    <x v="0"/>
    <s v="FRANCE"/>
    <s v="SAULT BRÉNAZ"/>
    <x v="4"/>
    <x v="1"/>
    <n v="1"/>
    <s v="Global"/>
    <n v="0.49976999999999999"/>
    <x v="0"/>
    <n v="46.3"/>
    <n v="46.3"/>
    <n v="23.14"/>
  </r>
  <r>
    <x v="0"/>
    <x v="0"/>
    <s v="FRANCE"/>
    <s v="SERAUMONT (88)"/>
    <x v="5"/>
    <x v="2"/>
    <n v="0.49"/>
    <s v="Equity"/>
    <n v="0.49"/>
    <x v="0"/>
    <n v="10"/>
    <n v="4.9000000000000004"/>
    <n v="4.9000000000000004"/>
  </r>
  <r>
    <x v="0"/>
    <x v="0"/>
    <s v="FRANCE"/>
    <s v="SEYSSEL"/>
    <x v="4"/>
    <x v="1"/>
    <n v="1"/>
    <s v="Global"/>
    <n v="0.49976999999999999"/>
    <x v="0"/>
    <n v="45"/>
    <n v="45"/>
    <n v="22.49"/>
  </r>
  <r>
    <x v="0"/>
    <x v="0"/>
    <s v="FRANCE"/>
    <s v="SOMMEREUX (60)"/>
    <x v="5"/>
    <x v="2"/>
    <n v="0.49"/>
    <s v="Equity"/>
    <n v="0.49"/>
    <x v="1"/>
    <n v="12.3"/>
    <n v="6.0270000000000001"/>
    <n v="6.0270000000000001"/>
  </r>
  <r>
    <x v="0"/>
    <x v="0"/>
    <s v="FRANCE"/>
    <s v="SOUDAN (44)"/>
    <x v="5"/>
    <x v="2"/>
    <n v="1"/>
    <s v="Global"/>
    <n v="0.49980000000000002"/>
    <x v="0"/>
    <n v="6.9"/>
    <n v="6.9"/>
    <n v="3.4489999999999998"/>
  </r>
  <r>
    <x v="0"/>
    <x v="0"/>
    <s v="FRANCE"/>
    <s v="SOULOM"/>
    <x v="4"/>
    <x v="2"/>
    <n v="1"/>
    <s v="Global"/>
    <n v="0.99700999999999995"/>
    <x v="0"/>
    <n v="1.05"/>
    <n v="1.05"/>
    <n v="1.0469999999999999"/>
  </r>
  <r>
    <x v="0"/>
    <x v="0"/>
    <s v="FRANCE"/>
    <s v="SOULOM"/>
    <x v="4"/>
    <x v="1"/>
    <n v="1"/>
    <s v="Global"/>
    <n v="0.99700999999999995"/>
    <x v="0"/>
    <n v="50.5"/>
    <n v="50.5"/>
    <n v="50.348999999999997"/>
  </r>
  <r>
    <x v="0"/>
    <x v="0"/>
    <s v="FRANCE"/>
    <s v="ST QUENTIN EN MAUGES (49)"/>
    <x v="5"/>
    <x v="2"/>
    <n v="1"/>
    <s v="Global"/>
    <n v="0.49980000000000002"/>
    <x v="0"/>
    <n v="16"/>
    <n v="16"/>
    <n v="7.9969999999999999"/>
  </r>
  <r>
    <x v="0"/>
    <x v="0"/>
    <s v="FRANCE"/>
    <s v="STLEGER LES DOMART,EN PONTHIEU(80)"/>
    <x v="5"/>
    <x v="2"/>
    <n v="1"/>
    <s v="Global"/>
    <n v="0.58989999999999998"/>
    <x v="0"/>
    <n v="22"/>
    <n v="22"/>
    <n v="12.978"/>
  </r>
  <r>
    <x v="0"/>
    <x v="0"/>
    <s v="FRANCE"/>
    <s v="THUES"/>
    <x v="4"/>
    <x v="2"/>
    <n v="1"/>
    <s v="Global"/>
    <n v="0.99700999999999995"/>
    <x v="0"/>
    <n v="7.2"/>
    <n v="7.2"/>
    <n v="7.1779999999999999"/>
  </r>
  <r>
    <x v="0"/>
    <x v="0"/>
    <s v="FRANCE"/>
    <s v="TOULUCH"/>
    <x v="4"/>
    <x v="2"/>
    <n v="1"/>
    <s v="Global"/>
    <n v="0.99700999999999995"/>
    <x v="0"/>
    <n v="9.8000000000000007"/>
    <n v="9.8000000000000007"/>
    <n v="9.7710000000000008"/>
  </r>
  <r>
    <x v="0"/>
    <x v="0"/>
    <s v="FRANCE"/>
    <s v="TRAMEZAYGUES"/>
    <x v="4"/>
    <x v="1"/>
    <n v="1"/>
    <s v="Global"/>
    <n v="0.99700999999999995"/>
    <x v="0"/>
    <n v="24.4"/>
    <n v="24.4"/>
    <n v="24.327000000000002"/>
  </r>
  <r>
    <x v="0"/>
    <x v="0"/>
    <s v="FRANCE"/>
    <s v="TRÉCON(51)"/>
    <x v="5"/>
    <x v="2"/>
    <n v="1"/>
    <s v="Global"/>
    <n v="1"/>
    <x v="0"/>
    <n v="20.5"/>
    <n v="20.5"/>
    <n v="20.5"/>
  </r>
  <r>
    <x v="0"/>
    <x v="0"/>
    <s v="FRANCE"/>
    <s v="VALANJOU (49)"/>
    <x v="5"/>
    <x v="2"/>
    <n v="1"/>
    <s v="Global"/>
    <n v="0.49980000000000002"/>
    <x v="0"/>
    <n v="12"/>
    <n v="12"/>
    <n v="5.9980000000000002"/>
  </r>
  <r>
    <x v="0"/>
    <x v="0"/>
    <s v="FRANCE"/>
    <s v="VALLABRÈGUES"/>
    <x v="4"/>
    <x v="1"/>
    <n v="1"/>
    <s v="Global"/>
    <n v="0.49976999999999999"/>
    <x v="0"/>
    <n v="210"/>
    <n v="210"/>
    <n v="104.952"/>
  </r>
  <r>
    <x v="0"/>
    <x v="0"/>
    <s v="FRANCE"/>
    <s v="VALLABRÈGUES (30)"/>
    <x v="1"/>
    <x v="2"/>
    <n v="1"/>
    <s v="Global"/>
    <n v="0.49980000000000002"/>
    <x v="0"/>
    <n v="1.2"/>
    <n v="1.2"/>
    <n v="0.6"/>
  </r>
  <r>
    <x v="0"/>
    <x v="0"/>
    <s v="FRANCE"/>
    <s v="VAUDEVILLE LE HAUT(55)"/>
    <x v="5"/>
    <x v="2"/>
    <n v="0.49"/>
    <s v="Equity"/>
    <n v="0.49"/>
    <x v="0"/>
    <n v="8"/>
    <n v="3.92"/>
    <n v="3.92"/>
  </r>
  <r>
    <x v="0"/>
    <x v="0"/>
    <s v="FRANCE"/>
    <s v="VAUGRIS"/>
    <x v="4"/>
    <x v="1"/>
    <n v="1"/>
    <s v="Global"/>
    <n v="0.49976999999999999"/>
    <x v="0"/>
    <n v="72"/>
    <n v="72"/>
    <n v="35.982999999999997"/>
  </r>
  <r>
    <x v="0"/>
    <x v="0"/>
    <s v="FRANCE"/>
    <s v="VILLESELVE(60)-BROUCHY(80)"/>
    <x v="5"/>
    <x v="2"/>
    <n v="0.49"/>
    <s v="Equity"/>
    <n v="0.49"/>
    <x v="0"/>
    <n v="10"/>
    <n v="4.9000000000000004"/>
    <n v="4.9000000000000004"/>
  </r>
  <r>
    <x v="0"/>
    <x v="0"/>
    <s v="FRANCE"/>
    <s v="VITROLLES(05)"/>
    <x v="1"/>
    <x v="2"/>
    <n v="0.17493"/>
    <s v="Equity"/>
    <n v="0.17493"/>
    <x v="0"/>
    <n v="2.88"/>
    <n v="0.504"/>
    <n v="0.504"/>
  </r>
  <r>
    <x v="0"/>
    <x v="0"/>
    <s v="FRANCE"/>
    <s v="VOUTHON HAUT(55)"/>
    <x v="5"/>
    <x v="2"/>
    <n v="0.49"/>
    <s v="Equity"/>
    <n v="0.49"/>
    <x v="0"/>
    <n v="10"/>
    <n v="4.9000000000000004"/>
    <n v="4.9000000000000004"/>
  </r>
  <r>
    <x v="0"/>
    <x v="1"/>
    <s v="GREECE"/>
    <s v="VIOTIA"/>
    <x v="0"/>
    <x v="1"/>
    <n v="0.5"/>
    <s v="Equity"/>
    <n v="0.5"/>
    <x v="0"/>
    <n v="147.762"/>
    <n v="73.881"/>
    <n v="73.881"/>
  </r>
  <r>
    <x v="0"/>
    <x v="1"/>
    <s v="GREECE"/>
    <s v="VIOTIA 2"/>
    <x v="0"/>
    <x v="1"/>
    <n v="0.5"/>
    <s v="Equity"/>
    <n v="0.5"/>
    <x v="0"/>
    <n v="422"/>
    <n v="211"/>
    <n v="211"/>
  </r>
  <r>
    <x v="0"/>
    <x v="1"/>
    <s v="ITALY"/>
    <s v="CAPRACOTTA"/>
    <x v="5"/>
    <x v="1"/>
    <n v="0.51"/>
    <s v="Equity"/>
    <n v="0.51"/>
    <x v="0"/>
    <n v="9.35"/>
    <n v="4.7690000000000001"/>
    <n v="4.7690000000000001"/>
  </r>
  <r>
    <x v="0"/>
    <x v="1"/>
    <s v="ITALY"/>
    <s v="LEINI"/>
    <x v="0"/>
    <x v="1"/>
    <n v="1"/>
    <s v="Global"/>
    <n v="1"/>
    <x v="0"/>
    <n v="390"/>
    <n v="390"/>
    <n v="390"/>
  </r>
  <r>
    <x v="0"/>
    <x v="1"/>
    <s v="ITALY"/>
    <s v="MONTE CAVUTI"/>
    <x v="5"/>
    <x v="1"/>
    <n v="0.51"/>
    <s v="Equity"/>
    <n v="0.51"/>
    <x v="0"/>
    <n v="10.199999999999999"/>
    <n v="5.202"/>
    <n v="5.202"/>
  </r>
  <r>
    <x v="0"/>
    <x v="1"/>
    <s v="ITALY"/>
    <s v="MONTE DELLA DIFESA"/>
    <x v="5"/>
    <x v="1"/>
    <n v="1"/>
    <s v="Global"/>
    <n v="1"/>
    <x v="0"/>
    <n v="28.9"/>
    <n v="28.9"/>
    <n v="28.9"/>
  </r>
  <r>
    <x v="0"/>
    <x v="1"/>
    <s v="ITALY"/>
    <s v="NAPOLI LEVANTE"/>
    <x v="0"/>
    <x v="1"/>
    <n v="0.5"/>
    <s v="Equity"/>
    <n v="0.5"/>
    <x v="0"/>
    <n v="386.7"/>
    <n v="193.35"/>
    <n v="193.35"/>
  </r>
  <r>
    <x v="0"/>
    <x v="1"/>
    <s v="ITALY"/>
    <s v="PEG AKA BRULLI"/>
    <x v="5"/>
    <x v="1"/>
    <n v="1"/>
    <s v="Global"/>
    <n v="1"/>
    <x v="0"/>
    <n v="27.5"/>
    <n v="27.5"/>
    <n v="27.5"/>
  </r>
  <r>
    <x v="0"/>
    <x v="1"/>
    <s v="ITALY"/>
    <s v="PIANO DEL CORNALE"/>
    <x v="5"/>
    <x v="1"/>
    <n v="1"/>
    <s v="Global"/>
    <n v="1"/>
    <x v="0"/>
    <n v="15.3"/>
    <n v="15.3"/>
    <n v="15.3"/>
  </r>
  <r>
    <x v="0"/>
    <x v="1"/>
    <s v="ITALY"/>
    <s v="RAMACCA - SICILIA"/>
    <x v="1"/>
    <x v="2"/>
    <n v="0"/>
    <s v="Not consolidated"/>
    <n v="1"/>
    <x v="0"/>
    <n v="2.4700000000000002"/>
    <n v="0"/>
    <n v="2.4700000000000002"/>
  </r>
  <r>
    <x v="0"/>
    <x v="1"/>
    <s v="ITALY"/>
    <s v="ROSIGNANO"/>
    <x v="0"/>
    <x v="2"/>
    <n v="1"/>
    <s v="Global"/>
    <n v="0.995"/>
    <x v="0"/>
    <n v="356"/>
    <n v="356"/>
    <n v="354.22"/>
  </r>
  <r>
    <x v="0"/>
    <x v="1"/>
    <s v="ITALY"/>
    <s v="ROSIGNANO 2"/>
    <x v="0"/>
    <x v="1"/>
    <n v="1"/>
    <s v="Global"/>
    <n v="0.995"/>
    <x v="0"/>
    <n v="390"/>
    <n v="390"/>
    <n v="388.05"/>
  </r>
  <r>
    <x v="0"/>
    <x v="1"/>
    <s v="ITALY"/>
    <s v="SAN BARTOLOMEO - APULIA"/>
    <x v="1"/>
    <x v="2"/>
    <n v="0"/>
    <s v="Not consolidated"/>
    <n v="1"/>
    <x v="0"/>
    <n v="0.99"/>
    <n v="0"/>
    <n v="0.99"/>
  </r>
  <r>
    <x v="0"/>
    <x v="1"/>
    <s v="ITALY"/>
    <s v="SAN PANCRAZIO - PUGLIA"/>
    <x v="1"/>
    <x v="2"/>
    <n v="0"/>
    <s v="Not consolidated"/>
    <n v="1"/>
    <x v="0"/>
    <n v="0.83499999999999996"/>
    <n v="0"/>
    <n v="0.83499999999999996"/>
  </r>
  <r>
    <x v="0"/>
    <x v="1"/>
    <s v="ITALY"/>
    <s v="SANT'ANNA - PUGLIA"/>
    <x v="1"/>
    <x v="2"/>
    <n v="0"/>
    <s v="Not consolidated"/>
    <n v="1"/>
    <x v="0"/>
    <n v="0.99"/>
    <n v="0"/>
    <n v="0.99"/>
  </r>
  <r>
    <x v="0"/>
    <x v="1"/>
    <s v="ITALY"/>
    <s v="TIRRENO"/>
    <x v="4"/>
    <x v="1"/>
    <n v="0.5"/>
    <s v="Equity"/>
    <n v="0.5"/>
    <x v="0"/>
    <n v="74.52"/>
    <n v="37.26"/>
    <n v="37.26"/>
  </r>
  <r>
    <x v="0"/>
    <x v="1"/>
    <s v="ITALY"/>
    <s v="TORREVALDALIGA"/>
    <x v="0"/>
    <x v="1"/>
    <n v="0.5"/>
    <s v="Equity"/>
    <n v="0.5"/>
    <x v="0"/>
    <n v="308"/>
    <n v="154"/>
    <n v="154"/>
  </r>
  <r>
    <x v="0"/>
    <x v="1"/>
    <s v="ITALY"/>
    <s v="TORREVALDALIGA"/>
    <x v="0"/>
    <x v="1"/>
    <n v="0.5"/>
    <s v="Equity"/>
    <n v="0.5"/>
    <x v="0"/>
    <n v="1133.9000000000001"/>
    <n v="566.95000000000005"/>
    <n v="566.95000000000005"/>
  </r>
  <r>
    <x v="0"/>
    <x v="1"/>
    <s v="ITALY"/>
    <s v="TRAPANI SALEMI"/>
    <x v="5"/>
    <x v="1"/>
    <n v="1"/>
    <s v="Global"/>
    <n v="1"/>
    <x v="0"/>
    <n v="66.25"/>
    <n v="66.25"/>
    <n v="66.25"/>
  </r>
  <r>
    <x v="0"/>
    <x v="1"/>
    <s v="ITALY"/>
    <s v="VADO LIGURE"/>
    <x v="7"/>
    <x v="1"/>
    <n v="0.5"/>
    <s v="Equity"/>
    <n v="0.5"/>
    <x v="0"/>
    <n v="591.20000000000005"/>
    <n v="295.60000000000002"/>
    <n v="295.60000000000002"/>
  </r>
  <r>
    <x v="0"/>
    <x v="1"/>
    <s v="ITALY"/>
    <s v="VADO LIGURE"/>
    <x v="0"/>
    <x v="1"/>
    <n v="0.5"/>
    <s v="Equity"/>
    <n v="0.5"/>
    <x v="0"/>
    <n v="781.8"/>
    <n v="390.9"/>
    <n v="390.9"/>
  </r>
  <r>
    <x v="0"/>
    <x v="1"/>
    <s v="ITALY"/>
    <s v="VOGHERA"/>
    <x v="0"/>
    <x v="1"/>
    <n v="1"/>
    <s v="Global"/>
    <n v="0.8"/>
    <x v="0"/>
    <n v="390"/>
    <n v="390"/>
    <n v="312"/>
  </r>
  <r>
    <x v="0"/>
    <x v="1"/>
    <s v="ITALY"/>
    <s v="VPP CONTRACT"/>
    <x v="0"/>
    <x v="1"/>
    <n v="1"/>
    <s v="Global"/>
    <n v="1"/>
    <x v="0"/>
    <n v="1100"/>
    <n v="1100"/>
    <n v="1100"/>
  </r>
  <r>
    <x v="0"/>
    <x v="1"/>
    <s v="POLAND"/>
    <s v="JARMOLTOWO"/>
    <x v="5"/>
    <x v="1"/>
    <n v="1"/>
    <s v="Global"/>
    <n v="1"/>
    <x v="0"/>
    <n v="20.5"/>
    <n v="20.5"/>
    <n v="20.5"/>
  </r>
  <r>
    <x v="0"/>
    <x v="1"/>
    <s v="POLAND"/>
    <s v="PAGOW"/>
    <x v="5"/>
    <x v="1"/>
    <n v="1"/>
    <s v="Global"/>
    <n v="1"/>
    <x v="0"/>
    <n v="51"/>
    <n v="51"/>
    <n v="51"/>
  </r>
  <r>
    <x v="0"/>
    <x v="1"/>
    <s v="POLAND"/>
    <s v="POLANIEC"/>
    <x v="3"/>
    <x v="1"/>
    <n v="1"/>
    <s v="Global"/>
    <n v="1"/>
    <x v="0"/>
    <n v="41.01"/>
    <n v="41.01"/>
    <n v="41.01"/>
  </r>
  <r>
    <x v="0"/>
    <x v="1"/>
    <s v="POLAND"/>
    <s v="POLANIEC"/>
    <x v="3"/>
    <x v="1"/>
    <n v="1"/>
    <s v="Global"/>
    <n v="1"/>
    <x v="0"/>
    <n v="297.95"/>
    <n v="297.95"/>
    <n v="297.95"/>
  </r>
  <r>
    <x v="0"/>
    <x v="1"/>
    <s v="POLAND"/>
    <s v="POLANIEC"/>
    <x v="7"/>
    <x v="1"/>
    <n v="1"/>
    <s v="Global"/>
    <n v="1"/>
    <x v="1"/>
    <n v="34.049999999999997"/>
    <n v="34.049999999999997"/>
    <n v="34.049999999999997"/>
  </r>
  <r>
    <x v="0"/>
    <x v="1"/>
    <s v="POLAND"/>
    <s v="POLANIEC"/>
    <x v="7"/>
    <x v="1"/>
    <n v="1"/>
    <s v="Global"/>
    <n v="1"/>
    <x v="0"/>
    <n v="369.04"/>
    <n v="369.04"/>
    <n v="369.04"/>
  </r>
  <r>
    <x v="0"/>
    <x v="1"/>
    <s v="POLAND"/>
    <s v="POLANIEC"/>
    <x v="7"/>
    <x v="1"/>
    <n v="1"/>
    <s v="Global"/>
    <n v="1"/>
    <x v="0"/>
    <n v="991.85"/>
    <n v="991.85"/>
    <n v="991.85"/>
  </r>
  <r>
    <x v="0"/>
    <x v="1"/>
    <s v="POLAND"/>
    <s v="WARTKOWO"/>
    <x v="5"/>
    <x v="1"/>
    <n v="1"/>
    <s v="Global"/>
    <n v="1"/>
    <x v="0"/>
    <n v="30.75"/>
    <n v="30.75"/>
    <n v="30.75"/>
  </r>
  <r>
    <x v="0"/>
    <x v="1"/>
    <s v="PORTUGAL"/>
    <s v="CARAMULO"/>
    <x v="5"/>
    <x v="2"/>
    <n v="0.21249999999999999"/>
    <s v="Equity"/>
    <n v="0.21249999999999999"/>
    <x v="0"/>
    <n v="90"/>
    <n v="19.125"/>
    <n v="19.125"/>
  </r>
  <r>
    <x v="0"/>
    <x v="1"/>
    <s v="PORTUGAL"/>
    <s v="CARREÇO/OUTERIO"/>
    <x v="5"/>
    <x v="2"/>
    <n v="0.21249999999999999"/>
    <s v="Equity"/>
    <n v="0.21249999999999999"/>
    <x v="0"/>
    <n v="20.7"/>
    <n v="4.399"/>
    <n v="4.399"/>
  </r>
  <r>
    <x v="0"/>
    <x v="1"/>
    <s v="PORTUGAL"/>
    <s v="CERCOSA"/>
    <x v="4"/>
    <x v="2"/>
    <n v="0.21249999999999999"/>
    <s v="Equity"/>
    <n v="0.21249999999999999"/>
    <x v="0"/>
    <n v="4.2"/>
    <n v="0.89300000000000002"/>
    <n v="0.89300000000000002"/>
  </r>
  <r>
    <x v="0"/>
    <x v="1"/>
    <s v="PORTUGAL"/>
    <s v="CHAMINÉ"/>
    <x v="5"/>
    <x v="2"/>
    <n v="0.21249999999999999"/>
    <s v="Equity"/>
    <n v="0.21249999999999999"/>
    <x v="0"/>
    <n v="6.9"/>
    <n v="1.466"/>
    <n v="1.466"/>
  </r>
  <r>
    <x v="0"/>
    <x v="1"/>
    <s v="PORTUGAL"/>
    <s v="DONINHAS"/>
    <x v="5"/>
    <x v="2"/>
    <n v="0.21249999999999999"/>
    <s v="Equity"/>
    <n v="0.21249999999999999"/>
    <x v="0"/>
    <n v="0.85"/>
    <n v="0.18099999999999999"/>
    <n v="0.18099999999999999"/>
  </r>
  <r>
    <x v="0"/>
    <x v="1"/>
    <s v="PORTUGAL"/>
    <s v="ENEOP DVT"/>
    <x v="5"/>
    <x v="2"/>
    <n v="0.21249999999999999"/>
    <s v="Equity"/>
    <n v="0.21249999999999999"/>
    <x v="0"/>
    <n v="240"/>
    <n v="51"/>
    <n v="51"/>
  </r>
  <r>
    <x v="0"/>
    <x v="1"/>
    <s v="PORTUGAL"/>
    <s v="FAFE"/>
    <x v="5"/>
    <x v="2"/>
    <n v="0.5"/>
    <s v="Equity"/>
    <n v="0.5"/>
    <x v="0"/>
    <n v="106"/>
    <n v="53"/>
    <n v="53"/>
  </r>
  <r>
    <x v="0"/>
    <x v="1"/>
    <s v="PORTUGAL"/>
    <s v="FERREIRA DO ALENTEJO"/>
    <x v="1"/>
    <x v="2"/>
    <n v="0.21249999999999999"/>
    <s v="Equity"/>
    <n v="0.21249999999999999"/>
    <x v="0"/>
    <n v="12.3"/>
    <n v="2.6139999999999999"/>
    <n v="2.6139999999999999"/>
  </r>
  <r>
    <x v="0"/>
    <x v="1"/>
    <s v="PORTUGAL"/>
    <s v="FRAGUAS"/>
    <x v="4"/>
    <x v="2"/>
    <n v="0.21249999999999999"/>
    <s v="Equity"/>
    <n v="0.21249999999999999"/>
    <x v="0"/>
    <n v="3.2"/>
    <n v="0.68"/>
    <n v="0.68"/>
  </r>
  <r>
    <x v="0"/>
    <x v="1"/>
    <s v="PORTUGAL"/>
    <s v="GARDUNHA"/>
    <x v="5"/>
    <x v="2"/>
    <n v="0.21249999999999999"/>
    <s v="Equity"/>
    <n v="0.21249999999999999"/>
    <x v="0"/>
    <n v="114"/>
    <n v="24.225000000000001"/>
    <n v="24.225000000000001"/>
  </r>
  <r>
    <x v="0"/>
    <x v="1"/>
    <s v="PORTUGAL"/>
    <s v="GRELA"/>
    <x v="4"/>
    <x v="2"/>
    <n v="0.21249999999999999"/>
    <s v="Equity"/>
    <n v="0.21249999999999999"/>
    <x v="0"/>
    <n v="0.6"/>
    <n v="0.128"/>
    <n v="0.128"/>
  </r>
  <r>
    <x v="0"/>
    <x v="1"/>
    <s v="PORTUGAL"/>
    <s v="MANTEIGAS"/>
    <x v="4"/>
    <x v="2"/>
    <n v="0.21249999999999999"/>
    <s v="Equity"/>
    <n v="0.21249999999999999"/>
    <x v="0"/>
    <n v="6.5"/>
    <n v="1.381"/>
    <n v="1.381"/>
  </r>
  <r>
    <x v="0"/>
    <x v="1"/>
    <s v="PORTUGAL"/>
    <s v="MEADAS"/>
    <x v="5"/>
    <x v="2"/>
    <n v="0.21249999999999999"/>
    <s v="Equity"/>
    <n v="0.21249999999999999"/>
    <x v="0"/>
    <n v="9"/>
    <n v="1.913"/>
    <n v="1.913"/>
  </r>
  <r>
    <x v="0"/>
    <x v="1"/>
    <s v="PORTUGAL"/>
    <s v="MOSQUEIROS/SEIXO-AMARELO"/>
    <x v="5"/>
    <x v="2"/>
    <n v="0.21249999999999999"/>
    <s v="Equity"/>
    <n v="0.21249999999999999"/>
    <x v="0"/>
    <n v="8"/>
    <n v="1.7"/>
    <n v="1.7"/>
  </r>
  <r>
    <x v="0"/>
    <x v="1"/>
    <s v="PORTUGAL"/>
    <s v="MOURISCA"/>
    <x v="5"/>
    <x v="2"/>
    <n v="0.5"/>
    <s v="Equity"/>
    <n v="0.5"/>
    <x v="0"/>
    <n v="38"/>
    <n v="19"/>
    <n v="19"/>
  </r>
  <r>
    <x v="0"/>
    <x v="1"/>
    <s v="PORTUGAL"/>
    <s v="NAVE"/>
    <x v="5"/>
    <x v="2"/>
    <n v="0.5"/>
    <s v="Equity"/>
    <n v="0.5"/>
    <x v="0"/>
    <n v="38"/>
    <n v="19"/>
    <n v="19"/>
  </r>
  <r>
    <x v="0"/>
    <x v="1"/>
    <s v="PORTUGAL"/>
    <s v="PAGADE"/>
    <x v="4"/>
    <x v="2"/>
    <n v="0.21249999999999999"/>
    <s v="Equity"/>
    <n v="0.21249999999999999"/>
    <x v="0"/>
    <n v="1.9"/>
    <n v="0.40400000000000003"/>
    <n v="0.40400000000000003"/>
  </r>
  <r>
    <x v="0"/>
    <x v="1"/>
    <s v="PORTUGAL"/>
    <s v="PAUS"/>
    <x v="4"/>
    <x v="2"/>
    <n v="0.21249999999999999"/>
    <s v="Equity"/>
    <n v="0.21249999999999999"/>
    <x v="0"/>
    <n v="4"/>
    <n v="0.85"/>
    <n v="0.85"/>
  </r>
  <r>
    <x v="0"/>
    <x v="1"/>
    <s v="PORTUGAL"/>
    <s v="PEGO I"/>
    <x v="7"/>
    <x v="2"/>
    <n v="0.25"/>
    <s v="Equity"/>
    <n v="0.25"/>
    <x v="0"/>
    <n v="576"/>
    <n v="144"/>
    <n v="144"/>
  </r>
  <r>
    <x v="0"/>
    <x v="1"/>
    <s v="PORTUGAL"/>
    <s v="PEGO II - ELECGAS"/>
    <x v="0"/>
    <x v="2"/>
    <n v="0.25"/>
    <s v="Equity"/>
    <n v="0.25"/>
    <x v="0"/>
    <n v="840"/>
    <n v="210"/>
    <n v="210"/>
  </r>
  <r>
    <x v="0"/>
    <x v="1"/>
    <s v="PORTUGAL"/>
    <s v="PERDIGAO"/>
    <x v="5"/>
    <x v="2"/>
    <n v="0.21249999999999999"/>
    <s v="Equity"/>
    <n v="0.21249999999999999"/>
    <x v="0"/>
    <n v="2"/>
    <n v="0.42499999999999999"/>
    <n v="0.42499999999999999"/>
  </r>
  <r>
    <x v="0"/>
    <x v="1"/>
    <s v="PORTUGAL"/>
    <s v="PINHAL"/>
    <x v="5"/>
    <x v="2"/>
    <n v="0.21249999999999999"/>
    <s v="Equity"/>
    <n v="0.21249999999999999"/>
    <x v="0"/>
    <n v="144"/>
    <n v="30.6"/>
    <n v="30.6"/>
  </r>
  <r>
    <x v="0"/>
    <x v="1"/>
    <s v="PORTUGAL"/>
    <s v="PORTEIRINHOS"/>
    <x v="1"/>
    <x v="2"/>
    <n v="0.21249999999999999"/>
    <s v="Equity"/>
    <n v="0.21249999999999999"/>
    <x v="0"/>
    <n v="6.3"/>
    <n v="1.339"/>
    <n v="1.339"/>
  </r>
  <r>
    <x v="0"/>
    <x v="1"/>
    <s v="PORTUGAL"/>
    <s v="SERRA DO RALO"/>
    <x v="5"/>
    <x v="2"/>
    <n v="0.5"/>
    <s v="Equity"/>
    <n v="0.5"/>
    <x v="0"/>
    <n v="32"/>
    <n v="16"/>
    <n v="16"/>
  </r>
  <r>
    <x v="0"/>
    <x v="1"/>
    <s v="PORTUGAL"/>
    <s v="SOUTINHO"/>
    <x v="4"/>
    <x v="2"/>
    <n v="0.21249999999999999"/>
    <s v="Equity"/>
    <n v="0.21249999999999999"/>
    <x v="0"/>
    <n v="3.2"/>
    <n v="0.68"/>
    <n v="0.68"/>
  </r>
  <r>
    <x v="0"/>
    <x v="1"/>
    <s v="PORTUGAL"/>
    <s v="TALHADAS"/>
    <x v="4"/>
    <x v="2"/>
    <n v="0.21249999999999999"/>
    <s v="Equity"/>
    <n v="0.21249999999999999"/>
    <x v="0"/>
    <n v="5.2"/>
    <n v="1.105"/>
    <n v="1.105"/>
  </r>
  <r>
    <x v="0"/>
    <x v="1"/>
    <s v="PORTUGAL"/>
    <s v="TAPADA - TURBOGAS"/>
    <x v="0"/>
    <x v="2"/>
    <n v="0.5"/>
    <s v="Equity"/>
    <n v="0.5"/>
    <x v="0"/>
    <n v="990"/>
    <n v="495"/>
    <n v="495"/>
  </r>
  <r>
    <x v="0"/>
    <x v="1"/>
    <s v="PORTUGAL"/>
    <s v="TRANCOSO"/>
    <x v="5"/>
    <x v="2"/>
    <n v="0.21249999999999999"/>
    <s v="Equity"/>
    <n v="0.21249999999999999"/>
    <x v="0"/>
    <n v="28"/>
    <n v="5.95"/>
    <n v="5.95"/>
  </r>
  <r>
    <x v="0"/>
    <x v="1"/>
    <s v="PORTUGAL"/>
    <s v="VALE SOEIRO"/>
    <x v="4"/>
    <x v="2"/>
    <n v="0.21249999999999999"/>
    <s v="Equity"/>
    <n v="0.21249999999999999"/>
    <x v="0"/>
    <n v="4.4000000000000004"/>
    <n v="0.93500000000000005"/>
    <n v="0.93500000000000005"/>
  </r>
  <r>
    <x v="0"/>
    <x v="1"/>
    <s v="PORTUGAL"/>
    <s v="VERGÃO"/>
    <x v="5"/>
    <x v="2"/>
    <n v="0.21249999999999999"/>
    <s v="Equity"/>
    <n v="0.21249999999999999"/>
    <x v="0"/>
    <n v="13"/>
    <n v="2.7629999999999999"/>
    <n v="2.7629999999999999"/>
  </r>
  <r>
    <x v="0"/>
    <x v="1"/>
    <s v="ROMANIA"/>
    <s v="BALENI"/>
    <x v="5"/>
    <x v="1"/>
    <n v="1"/>
    <s v="Global"/>
    <n v="0.51"/>
    <x v="0"/>
    <n v="50"/>
    <n v="50"/>
    <n v="25.5"/>
  </r>
  <r>
    <x v="0"/>
    <x v="1"/>
    <s v="ROMANIA"/>
    <s v="GEMENELE"/>
    <x v="5"/>
    <x v="1"/>
    <n v="1"/>
    <s v="Global"/>
    <n v="0.51"/>
    <x v="0"/>
    <n v="47.5"/>
    <n v="47.5"/>
    <n v="24.225000000000001"/>
  </r>
  <r>
    <x v="0"/>
    <x v="1"/>
    <s v="SPAIN"/>
    <s v="CANJUNEDA/CAMI"/>
    <x v="1"/>
    <x v="2"/>
    <n v="1"/>
    <s v="Global"/>
    <n v="0.69999"/>
    <x v="0"/>
    <n v="1.2490000000000001"/>
    <n v="1.2490000000000001"/>
    <n v="0.874"/>
  </r>
  <r>
    <x v="0"/>
    <x v="1"/>
    <s v="SPAIN"/>
    <s v="CARTAGENA"/>
    <x v="0"/>
    <x v="1"/>
    <n v="1"/>
    <s v="Global"/>
    <n v="1"/>
    <x v="0"/>
    <n v="1199.25"/>
    <n v="1199.25"/>
    <n v="1199.25"/>
  </r>
  <r>
    <x v="0"/>
    <x v="1"/>
    <s v="SPAIN"/>
    <s v="CASTELNOU"/>
    <x v="0"/>
    <x v="1"/>
    <n v="1"/>
    <s v="Global"/>
    <n v="1"/>
    <x v="0"/>
    <n v="773.5"/>
    <n v="773.5"/>
    <n v="773.5"/>
  </r>
  <r>
    <x v="0"/>
    <x v="1"/>
    <s v="SPAIN"/>
    <s v="ELECTROMET. DEL EBRO"/>
    <x v="4"/>
    <x v="2"/>
    <n v="1"/>
    <s v="Global"/>
    <n v="0.63900000000000001"/>
    <x v="0"/>
    <n v="29.6"/>
    <n v="29.6"/>
    <n v="18.914000000000001"/>
  </r>
  <r>
    <x v="0"/>
    <x v="1"/>
    <s v="SPAIN"/>
    <s v="IBERICA DE ENERGIAS"/>
    <x v="4"/>
    <x v="1"/>
    <n v="1"/>
    <s v="Global"/>
    <n v="0.7"/>
    <x v="0"/>
    <n v="35.527999999999999"/>
    <n v="35.527999999999999"/>
    <n v="24.87"/>
  </r>
  <r>
    <x v="1"/>
    <x v="2"/>
    <s v="AUSTRALIA"/>
    <s v="CANUNDA"/>
    <x v="5"/>
    <x v="1"/>
    <n v="1"/>
    <s v="Global"/>
    <n v="0.72"/>
    <x v="0"/>
    <n v="46"/>
    <n v="46"/>
    <n v="33.119999999999997"/>
  </r>
  <r>
    <x v="1"/>
    <x v="2"/>
    <s v="AUSTRALIA"/>
    <s v="HAZELWOOD"/>
    <x v="7"/>
    <x v="1"/>
    <n v="1"/>
    <s v="Global"/>
    <n v="0.72"/>
    <x v="0"/>
    <n v="1553.8"/>
    <n v="1553.8"/>
    <n v="1118.7360000000001"/>
  </r>
  <r>
    <x v="1"/>
    <x v="2"/>
    <s v="AUSTRALIA"/>
    <s v="KWINANA"/>
    <x v="0"/>
    <x v="2"/>
    <n v="1"/>
    <s v="Global"/>
    <n v="0.49"/>
    <x v="0"/>
    <n v="123"/>
    <n v="123"/>
    <n v="60.27"/>
  </r>
  <r>
    <x v="1"/>
    <x v="2"/>
    <s v="AUSTRALIA"/>
    <s v="LOY YANG B"/>
    <x v="7"/>
    <x v="1"/>
    <n v="1"/>
    <s v="Global"/>
    <n v="0.7"/>
    <x v="0"/>
    <n v="953.28200000000004"/>
    <n v="953.28200000000004"/>
    <n v="667.29700000000003"/>
  </r>
  <r>
    <x v="1"/>
    <x v="2"/>
    <s v="AUSTRALIA"/>
    <s v="PELICAN POINT"/>
    <x v="0"/>
    <x v="1"/>
    <n v="1"/>
    <s v="Global"/>
    <n v="0.72"/>
    <x v="0"/>
    <n v="479"/>
    <n v="479"/>
    <n v="344.88"/>
  </r>
  <r>
    <x v="1"/>
    <x v="2"/>
    <s v="AUSTRALIA"/>
    <s v="SYNERGEN"/>
    <x v="0"/>
    <x v="1"/>
    <n v="1"/>
    <s v="Global"/>
    <n v="0.72"/>
    <x v="0"/>
    <n v="396"/>
    <n v="396"/>
    <n v="285.12"/>
  </r>
  <r>
    <x v="1"/>
    <x v="2"/>
    <s v="INDONESIA"/>
    <s v="PAITON"/>
    <x v="7"/>
    <x v="2"/>
    <n v="0.40515000000000001"/>
    <s v="Equity"/>
    <n v="0.40515000000000001"/>
    <x v="0"/>
    <n v="1220"/>
    <n v="494.28300000000002"/>
    <n v="494.28300000000002"/>
  </r>
  <r>
    <x v="1"/>
    <x v="2"/>
    <s v="INDONESIA"/>
    <s v="PAITON 3"/>
    <x v="7"/>
    <x v="2"/>
    <n v="0.40515000000000001"/>
    <s v="Equity"/>
    <n v="0.40515000000000001"/>
    <x v="0"/>
    <n v="815"/>
    <n v="330.197"/>
    <n v="330.197"/>
  </r>
  <r>
    <x v="1"/>
    <x v="2"/>
    <s v="LAO PEOPLE'S DEMOCRATIC REPUBLIC"/>
    <s v="HOUAY HO"/>
    <x v="4"/>
    <x v="2"/>
    <n v="1"/>
    <s v="Global"/>
    <n v="0.46476000000000001"/>
    <x v="0"/>
    <n v="152.1"/>
    <n v="152.1"/>
    <n v="70.69"/>
  </r>
  <r>
    <x v="1"/>
    <x v="2"/>
    <s v="SINGAPORE"/>
    <s v="SENOKO"/>
    <x v="0"/>
    <x v="1"/>
    <n v="0.3"/>
    <s v="Equity"/>
    <n v="0.3"/>
    <x v="0"/>
    <n v="2722.8"/>
    <n v="816.84"/>
    <n v="816.84"/>
  </r>
  <r>
    <x v="1"/>
    <x v="2"/>
    <s v="SINGAPORE"/>
    <s v="SENOKO"/>
    <x v="2"/>
    <x v="1"/>
    <n v="0.3"/>
    <s v="Equity"/>
    <n v="0.3"/>
    <x v="0"/>
    <n v="478.2"/>
    <n v="143.46"/>
    <n v="143.46"/>
  </r>
  <r>
    <x v="1"/>
    <x v="2"/>
    <s v="THAILAND"/>
    <s v="GHECO ONE"/>
    <x v="7"/>
    <x v="2"/>
    <n v="1"/>
    <s v="Global"/>
    <n v="0.44921"/>
    <x v="0"/>
    <n v="660"/>
    <n v="660"/>
    <n v="296.47899999999998"/>
  </r>
  <r>
    <x v="1"/>
    <x v="2"/>
    <s v="THAILAND"/>
    <s v="GLOW CFB3"/>
    <x v="7"/>
    <x v="2"/>
    <n v="1"/>
    <s v="Global"/>
    <n v="0.69108999999999998"/>
    <x v="0"/>
    <n v="85"/>
    <n v="85"/>
    <n v="58.743000000000002"/>
  </r>
  <r>
    <x v="1"/>
    <x v="2"/>
    <s v="THAILAND"/>
    <s v="GLOW IPP"/>
    <x v="0"/>
    <x v="1"/>
    <n v="1"/>
    <s v="Global"/>
    <n v="0.65654000000000001"/>
    <x v="0"/>
    <n v="713"/>
    <n v="713"/>
    <n v="468.11399999999998"/>
  </r>
  <r>
    <x v="1"/>
    <x v="2"/>
    <s v="THAILAND"/>
    <s v="GLOW IPP"/>
    <x v="1"/>
    <x v="2"/>
    <n v="1"/>
    <s v="Global"/>
    <n v="0.69108999999999998"/>
    <x v="0"/>
    <n v="1.55"/>
    <n v="1.55"/>
    <n v="1.071"/>
  </r>
  <r>
    <x v="1"/>
    <x v="2"/>
    <s v="THAILAND"/>
    <s v="GLOW PHASE II"/>
    <x v="0"/>
    <x v="3"/>
    <n v="1"/>
    <s v="Global"/>
    <n v="0.69108999999999998"/>
    <x v="0"/>
    <n v="281"/>
    <n v="281"/>
    <n v="194.197"/>
  </r>
  <r>
    <x v="1"/>
    <x v="2"/>
    <s v="THAILAND"/>
    <s v="GLOW PHASE IV"/>
    <x v="0"/>
    <x v="2"/>
    <n v="1"/>
    <s v="Global"/>
    <n v="0.69108999999999998"/>
    <x v="0"/>
    <n v="77"/>
    <n v="77"/>
    <n v="53.213999999999999"/>
  </r>
  <r>
    <x v="1"/>
    <x v="2"/>
    <s v="THAILAND"/>
    <s v="GLOW PHASE V"/>
    <x v="0"/>
    <x v="2"/>
    <n v="1"/>
    <s v="Global"/>
    <n v="0.69108999999999998"/>
    <x v="0"/>
    <n v="342"/>
    <n v="342"/>
    <n v="236.35300000000001"/>
  </r>
  <r>
    <x v="1"/>
    <x v="2"/>
    <s v="THAILAND"/>
    <s v="GLOW SPP1"/>
    <x v="0"/>
    <x v="2"/>
    <n v="1"/>
    <s v="Global"/>
    <n v="0.69108999999999998"/>
    <x v="0"/>
    <n v="124"/>
    <n v="124"/>
    <n v="85.695999999999998"/>
  </r>
  <r>
    <x v="1"/>
    <x v="2"/>
    <s v="THAILAND"/>
    <s v="GLOW SPP2"/>
    <x v="0"/>
    <x v="2"/>
    <n v="1"/>
    <s v="Global"/>
    <n v="0.69108999999999998"/>
    <x v="0"/>
    <n v="213"/>
    <n v="213"/>
    <n v="147.202"/>
  </r>
  <r>
    <x v="1"/>
    <x v="2"/>
    <s v="THAILAND"/>
    <s v="GLOW SPP3"/>
    <x v="3"/>
    <x v="2"/>
    <n v="1"/>
    <s v="Global"/>
    <n v="0.69108999999999998"/>
    <x v="0"/>
    <n v="30"/>
    <n v="30"/>
    <n v="20.731999999999999"/>
  </r>
  <r>
    <x v="1"/>
    <x v="2"/>
    <s v="THAILAND"/>
    <s v="GLOW SPP3"/>
    <x v="7"/>
    <x v="2"/>
    <n v="1"/>
    <s v="Global"/>
    <n v="0.69108999999999998"/>
    <x v="0"/>
    <n v="270"/>
    <n v="270"/>
    <n v="186.596"/>
  </r>
  <r>
    <x v="1"/>
    <x v="2"/>
    <s v="THAILAND"/>
    <s v="SPP11"/>
    <x v="0"/>
    <x v="2"/>
    <n v="1"/>
    <s v="Global"/>
    <n v="0.69108999999999998"/>
    <x v="1"/>
    <n v="19.46"/>
    <n v="19.46"/>
    <n v="13.449"/>
  </r>
  <r>
    <x v="1"/>
    <x v="2"/>
    <s v="THAILAND"/>
    <s v="SPP11"/>
    <x v="0"/>
    <x v="2"/>
    <n v="1"/>
    <s v="Global"/>
    <n v="0.69108999999999998"/>
    <x v="0"/>
    <n v="136"/>
    <n v="136"/>
    <n v="93.988"/>
  </r>
  <r>
    <x v="1"/>
    <x v="2"/>
    <s v="THAILAND"/>
    <s v="SPP12"/>
    <x v="0"/>
    <x v="2"/>
    <n v="1"/>
    <s v="Global"/>
    <n v="0.69108999999999998"/>
    <x v="0"/>
    <n v="110"/>
    <n v="110"/>
    <n v="76.02"/>
  </r>
  <r>
    <x v="1"/>
    <x v="3"/>
    <s v="BRAZIL"/>
    <s v="ANDRADE"/>
    <x v="3"/>
    <x v="0"/>
    <n v="0.69255"/>
    <s v="Proportional"/>
    <n v="0.47585"/>
    <x v="0"/>
    <n v="30"/>
    <n v="20.777000000000001"/>
    <n v="14.276"/>
  </r>
  <r>
    <x v="1"/>
    <x v="3"/>
    <s v="BRAZIL"/>
    <s v="ESTREITO HYDRO"/>
    <x v="4"/>
    <x v="0"/>
    <n v="0.4007"/>
    <s v="Proportional"/>
    <n v="0.27529999999999999"/>
    <x v="0"/>
    <n v="1087"/>
    <n v="435.56"/>
    <n v="299.24799999999999"/>
  </r>
  <r>
    <x v="1"/>
    <x v="3"/>
    <s v="BRAZIL"/>
    <s v="JIRAU"/>
    <x v="4"/>
    <x v="0"/>
    <n v="0.4"/>
    <s v="Equity"/>
    <n v="0.4"/>
    <x v="0"/>
    <n v="75"/>
    <n v="30"/>
    <n v="30"/>
  </r>
  <r>
    <x v="1"/>
    <x v="3"/>
    <s v="BRAZIL"/>
    <s v="JIRAU"/>
    <x v="4"/>
    <x v="0"/>
    <n v="0.4"/>
    <s v="Equity"/>
    <n v="0.4"/>
    <x v="0"/>
    <n v="1575"/>
    <n v="630"/>
    <n v="630"/>
  </r>
  <r>
    <x v="1"/>
    <x v="3"/>
    <s v="BRAZIL"/>
    <s v="JIRAU"/>
    <x v="4"/>
    <x v="0"/>
    <n v="0.4"/>
    <s v="Equity"/>
    <n v="0.4"/>
    <x v="1"/>
    <n v="2100"/>
    <n v="840"/>
    <n v="840"/>
  </r>
  <r>
    <x v="1"/>
    <x v="3"/>
    <s v="BRAZIL"/>
    <s v="LAGES COGENERATION FACILITY"/>
    <x v="3"/>
    <x v="0"/>
    <n v="1"/>
    <s v="Global"/>
    <n v="0.68710000000000004"/>
    <x v="0"/>
    <n v="25"/>
    <n v="25"/>
    <n v="17.178000000000001"/>
  </r>
  <r>
    <x v="1"/>
    <x v="3"/>
    <s v="BRAZIL"/>
    <s v="PCH AREIA BRANCA"/>
    <x v="4"/>
    <x v="0"/>
    <n v="1"/>
    <s v="Global"/>
    <n v="0.68710000000000004"/>
    <x v="0"/>
    <n v="19.8"/>
    <n v="19.8"/>
    <n v="13.603999999999999"/>
  </r>
  <r>
    <x v="1"/>
    <x v="3"/>
    <s v="BRAZIL"/>
    <s v="PCH JOSÉ GELÁZIO"/>
    <x v="4"/>
    <x v="0"/>
    <n v="1"/>
    <s v="Global"/>
    <n v="0.68710000000000004"/>
    <x v="0"/>
    <n v="23.7"/>
    <n v="23.7"/>
    <n v="16.283999999999999"/>
  </r>
  <r>
    <x v="1"/>
    <x v="3"/>
    <s v="BRAZIL"/>
    <s v="PCH RONDONOPOLIS"/>
    <x v="4"/>
    <x v="0"/>
    <n v="1"/>
    <s v="Global"/>
    <n v="0.68710000000000004"/>
    <x v="0"/>
    <n v="26.61"/>
    <n v="26.61"/>
    <n v="18.285"/>
  </r>
  <r>
    <x v="1"/>
    <x v="3"/>
    <s v="BRAZIL"/>
    <s v="PIRASSUNUNGA"/>
    <x v="3"/>
    <x v="0"/>
    <n v="1"/>
    <s v="Global"/>
    <n v="0.68710000000000004"/>
    <x v="1"/>
    <n v="15"/>
    <n v="15"/>
    <n v="10.307"/>
  </r>
  <r>
    <x v="1"/>
    <x v="3"/>
    <s v="BRAZIL"/>
    <s v="PIRASSUNUNGA"/>
    <x v="3"/>
    <x v="0"/>
    <n v="1"/>
    <s v="Global"/>
    <n v="0.68710000000000004"/>
    <x v="0"/>
    <n v="25.5"/>
    <n v="25.5"/>
    <n v="17.521000000000001"/>
  </r>
  <r>
    <x v="1"/>
    <x v="3"/>
    <s v="BRAZIL"/>
    <s v="SANTA MONICA"/>
    <x v="5"/>
    <x v="0"/>
    <n v="1"/>
    <s v="Global"/>
    <n v="0.68710000000000004"/>
    <x v="1"/>
    <n v="97.2"/>
    <n v="97.2"/>
    <n v="66.786000000000001"/>
  </r>
  <r>
    <x v="1"/>
    <x v="3"/>
    <s v="BRAZIL"/>
    <s v="SAO SALVADOR HYDRO PLANT"/>
    <x v="4"/>
    <x v="0"/>
    <n v="1"/>
    <s v="Global"/>
    <n v="0.68710000000000004"/>
    <x v="0"/>
    <n v="243.2"/>
    <n v="243.2"/>
    <n v="167.102"/>
  </r>
  <r>
    <x v="1"/>
    <x v="3"/>
    <s v="BRAZIL"/>
    <s v="SENTO SÉ E UMBURANAS"/>
    <x v="5"/>
    <x v="0"/>
    <n v="1"/>
    <s v="Global"/>
    <n v="0.68710000000000004"/>
    <x v="1"/>
    <n v="326.7"/>
    <n v="326.7"/>
    <n v="224.476"/>
  </r>
  <r>
    <x v="1"/>
    <x v="3"/>
    <s v="BRAZIL"/>
    <s v="TRAIRI - CEARA"/>
    <x v="5"/>
    <x v="0"/>
    <n v="1"/>
    <s v="Global"/>
    <n v="0.68710000000000004"/>
    <x v="0"/>
    <n v="115.4"/>
    <n v="115.4"/>
    <n v="79.290999999999997"/>
  </r>
  <r>
    <x v="1"/>
    <x v="3"/>
    <s v="BRAZIL"/>
    <s v="TUBARAO"/>
    <x v="1"/>
    <x v="0"/>
    <n v="1"/>
    <s v="Global"/>
    <n v="0.68710000000000004"/>
    <x v="0"/>
    <n v="3"/>
    <n v="3"/>
    <n v="2.0609999999999999"/>
  </r>
  <r>
    <x v="1"/>
    <x v="3"/>
    <s v="BRAZIL"/>
    <s v="UEE BEBERIBE"/>
    <x v="5"/>
    <x v="0"/>
    <n v="1"/>
    <s v="Global"/>
    <n v="0.68710000000000004"/>
    <x v="0"/>
    <n v="25.6"/>
    <n v="25.6"/>
    <n v="17.59"/>
  </r>
  <r>
    <x v="1"/>
    <x v="3"/>
    <s v="BRAZIL"/>
    <s v="UEE PEDRA DO SAL"/>
    <x v="5"/>
    <x v="0"/>
    <n v="1"/>
    <s v="Global"/>
    <n v="0.68710000000000004"/>
    <x v="0"/>
    <n v="18"/>
    <n v="18"/>
    <n v="12.368"/>
  </r>
  <r>
    <x v="1"/>
    <x v="3"/>
    <s v="BRAZIL"/>
    <s v="UHE CANA BRAVA"/>
    <x v="4"/>
    <x v="0"/>
    <n v="1"/>
    <s v="Global"/>
    <n v="0.68710000000000004"/>
    <x v="0"/>
    <n v="450"/>
    <n v="450"/>
    <n v="309.19499999999999"/>
  </r>
  <r>
    <x v="1"/>
    <x v="3"/>
    <s v="BRAZIL"/>
    <s v="UHE ITÁ"/>
    <x v="4"/>
    <x v="0"/>
    <n v="0.68989999999999996"/>
    <s v="Proportional"/>
    <n v="0.47399999999999998"/>
    <x v="0"/>
    <n v="1450"/>
    <n v="1000.355"/>
    <n v="687.3"/>
  </r>
  <r>
    <x v="1"/>
    <x v="3"/>
    <s v="BRAZIL"/>
    <s v="UHE MACHADINHO"/>
    <x v="4"/>
    <x v="0"/>
    <n v="0.1928"/>
    <s v="Proportional"/>
    <n v="0.13250000000000001"/>
    <x v="0"/>
    <n v="1140"/>
    <n v="219.792"/>
    <n v="151.05000000000001"/>
  </r>
  <r>
    <x v="1"/>
    <x v="3"/>
    <s v="BRAZIL"/>
    <s v="UHE PASSO FUNDO"/>
    <x v="4"/>
    <x v="0"/>
    <n v="1"/>
    <s v="Global"/>
    <n v="0.68710000000000004"/>
    <x v="0"/>
    <n v="226"/>
    <n v="226"/>
    <n v="155.28399999999999"/>
  </r>
  <r>
    <x v="1"/>
    <x v="3"/>
    <s v="BRAZIL"/>
    <s v="UHE PONTE DE PEDRA"/>
    <x v="4"/>
    <x v="0"/>
    <n v="1"/>
    <s v="Global"/>
    <n v="0.68710000000000004"/>
    <x v="0"/>
    <n v="176.1"/>
    <n v="176.1"/>
    <n v="120.999"/>
  </r>
  <r>
    <x v="1"/>
    <x v="3"/>
    <s v="BRAZIL"/>
    <s v="UHE SALTO OSÓRIO"/>
    <x v="4"/>
    <x v="0"/>
    <n v="1"/>
    <s v="Global"/>
    <n v="0.68710000000000004"/>
    <x v="0"/>
    <n v="1078"/>
    <n v="1078"/>
    <n v="740.69399999999996"/>
  </r>
  <r>
    <x v="1"/>
    <x v="3"/>
    <s v="BRAZIL"/>
    <s v="UHE SALTO SANTIAGO"/>
    <x v="4"/>
    <x v="0"/>
    <n v="1"/>
    <s v="Global"/>
    <n v="0.68710000000000004"/>
    <x v="0"/>
    <n v="1420"/>
    <n v="1420"/>
    <n v="975.68399999999997"/>
  </r>
  <r>
    <x v="1"/>
    <x v="3"/>
    <s v="BRAZIL"/>
    <s v="UTE ALEGRETE 1-2"/>
    <x v="2"/>
    <x v="1"/>
    <n v="1"/>
    <s v="Global"/>
    <n v="0.68710000000000004"/>
    <x v="0"/>
    <n v="60"/>
    <n v="60"/>
    <n v="41.225999999999999"/>
  </r>
  <r>
    <x v="1"/>
    <x v="3"/>
    <s v="BRAZIL"/>
    <s v="UTE CHARQUEADAS"/>
    <x v="7"/>
    <x v="0"/>
    <n v="1"/>
    <s v="Global"/>
    <n v="0.68710000000000004"/>
    <x v="0"/>
    <n v="60"/>
    <n v="60"/>
    <n v="41.225999999999999"/>
  </r>
  <r>
    <x v="1"/>
    <x v="3"/>
    <s v="BRAZIL"/>
    <s v="UTE JORGE LACERDA"/>
    <x v="7"/>
    <x v="0"/>
    <n v="1"/>
    <s v="Global"/>
    <n v="0.68710000000000004"/>
    <x v="0"/>
    <n v="773"/>
    <n v="773"/>
    <n v="531.13"/>
  </r>
  <r>
    <x v="1"/>
    <x v="3"/>
    <s v="BRAZIL"/>
    <s v="UTE WILLIAM ARJONA"/>
    <x v="0"/>
    <x v="0"/>
    <n v="1"/>
    <s v="Global"/>
    <n v="0.68710000000000004"/>
    <x v="0"/>
    <n v="190"/>
    <n v="190"/>
    <n v="130.55000000000001"/>
  </r>
  <r>
    <x v="1"/>
    <x v="3"/>
    <s v="CHILE"/>
    <s v="ARICA"/>
    <x v="2"/>
    <x v="0"/>
    <n v="1"/>
    <s v="Global"/>
    <n v="0.52759999999999996"/>
    <x v="0"/>
    <n v="14.122999999999999"/>
    <n v="14.122999999999999"/>
    <n v="7.452"/>
  </r>
  <r>
    <x v="1"/>
    <x v="3"/>
    <s v="CHILE"/>
    <s v="CAMARONES"/>
    <x v="1"/>
    <x v="0"/>
    <n v="1"/>
    <s v="Global"/>
    <n v="0.52759999999999996"/>
    <x v="1"/>
    <n v="6"/>
    <n v="6"/>
    <n v="3.1659999999999999"/>
  </r>
  <r>
    <x v="1"/>
    <x v="3"/>
    <s v="CHILE"/>
    <s v="CHAPIQUIÑA"/>
    <x v="4"/>
    <x v="0"/>
    <n v="1"/>
    <s v="Global"/>
    <n v="0.52759999999999996"/>
    <x v="0"/>
    <n v="10.138"/>
    <n v="10.138"/>
    <n v="5.3490000000000002"/>
  </r>
  <r>
    <x v="1"/>
    <x v="3"/>
    <s v="CHILE"/>
    <s v="EL AGUILA"/>
    <x v="1"/>
    <x v="0"/>
    <n v="1"/>
    <s v="Global"/>
    <n v="0.52759999999999996"/>
    <x v="0"/>
    <n v="2"/>
    <n v="2"/>
    <n v="1.0549999999999999"/>
  </r>
  <r>
    <x v="1"/>
    <x v="3"/>
    <s v="CHILE"/>
    <s v="IQUIQUE"/>
    <x v="2"/>
    <x v="0"/>
    <n v="1"/>
    <s v="Global"/>
    <n v="0.52759999999999996"/>
    <x v="0"/>
    <n v="41.97"/>
    <n v="41.97"/>
    <n v="22.143999999999998"/>
  </r>
  <r>
    <x v="1"/>
    <x v="3"/>
    <s v="CHILE"/>
    <s v="LAJA"/>
    <x v="4"/>
    <x v="0"/>
    <n v="1"/>
    <s v="Global"/>
    <n v="1"/>
    <x v="0"/>
    <n v="34.4"/>
    <n v="34.4"/>
    <n v="34.4"/>
  </r>
  <r>
    <x v="1"/>
    <x v="3"/>
    <s v="CHILE"/>
    <s v="MEJILLONES CTA"/>
    <x v="7"/>
    <x v="0"/>
    <n v="1"/>
    <s v="Global"/>
    <n v="0.52759999999999996"/>
    <x v="0"/>
    <n v="152.6"/>
    <n v="152.6"/>
    <n v="80.512"/>
  </r>
  <r>
    <x v="1"/>
    <x v="3"/>
    <s v="CHILE"/>
    <s v="MEJILLONES CTH"/>
    <x v="7"/>
    <x v="0"/>
    <n v="1"/>
    <s v="Global"/>
    <n v="0.31659999999999999"/>
    <x v="0"/>
    <n v="153.9"/>
    <n v="153.9"/>
    <n v="48.725000000000001"/>
  </r>
  <r>
    <x v="1"/>
    <x v="3"/>
    <s v="CHILE"/>
    <s v="MEJILLONES I-III"/>
    <x v="7"/>
    <x v="0"/>
    <n v="1"/>
    <s v="Global"/>
    <n v="0.52759999999999996"/>
    <x v="0"/>
    <n v="318.89999999999998"/>
    <n v="318.89999999999998"/>
    <n v="168.251"/>
  </r>
  <r>
    <x v="1"/>
    <x v="3"/>
    <s v="CHILE"/>
    <s v="MEJILLONES I-III"/>
    <x v="0"/>
    <x v="0"/>
    <n v="1"/>
    <s v="Global"/>
    <n v="0.52759999999999996"/>
    <x v="0"/>
    <n v="243.227"/>
    <n v="243.227"/>
    <n v="128.327"/>
  </r>
  <r>
    <x v="1"/>
    <x v="3"/>
    <s v="CHILE"/>
    <s v="MONTE REDONDO"/>
    <x v="5"/>
    <x v="0"/>
    <n v="1"/>
    <s v="Global"/>
    <n v="1"/>
    <x v="0"/>
    <n v="48"/>
    <n v="48"/>
    <n v="48"/>
  </r>
  <r>
    <x v="1"/>
    <x v="3"/>
    <s v="CHILE"/>
    <s v="TAMAYA DIESELS"/>
    <x v="2"/>
    <x v="0"/>
    <n v="1"/>
    <s v="Global"/>
    <n v="0.52759999999999996"/>
    <x v="0"/>
    <n v="98.98"/>
    <n v="98.98"/>
    <n v="52.222000000000001"/>
  </r>
  <r>
    <x v="1"/>
    <x v="3"/>
    <s v="CHILE"/>
    <s v="TOCOPILLA"/>
    <x v="7"/>
    <x v="0"/>
    <n v="1"/>
    <s v="Global"/>
    <n v="0.52759999999999996"/>
    <x v="0"/>
    <n v="410.89"/>
    <n v="410.89"/>
    <n v="216.785"/>
  </r>
  <r>
    <x v="1"/>
    <x v="3"/>
    <s v="CHILE"/>
    <s v="TOCOPILLA"/>
    <x v="0"/>
    <x v="0"/>
    <n v="1"/>
    <s v="Global"/>
    <n v="0.52759999999999996"/>
    <x v="0"/>
    <n v="393"/>
    <n v="393"/>
    <n v="207.34700000000001"/>
  </r>
  <r>
    <x v="1"/>
    <x v="3"/>
    <s v="CHILE"/>
    <s v="TOCOPILLA"/>
    <x v="2"/>
    <x v="0"/>
    <n v="1"/>
    <s v="Global"/>
    <n v="0.52759999999999996"/>
    <x v="0"/>
    <n v="158.63499999999999"/>
    <n v="158.63499999999999"/>
    <n v="83.695999999999998"/>
  </r>
  <r>
    <x v="1"/>
    <x v="3"/>
    <s v="PERU"/>
    <s v="CHILCA"/>
    <x v="0"/>
    <x v="0"/>
    <n v="1"/>
    <s v="Global"/>
    <n v="0.61772000000000005"/>
    <x v="1"/>
    <n v="110"/>
    <n v="110"/>
    <n v="67.948999999999998"/>
  </r>
  <r>
    <x v="1"/>
    <x v="3"/>
    <s v="PERU"/>
    <s v="CHILCA"/>
    <x v="0"/>
    <x v="0"/>
    <n v="1"/>
    <s v="Global"/>
    <n v="0.61772000000000005"/>
    <x v="0"/>
    <n v="804.68100000000004"/>
    <n v="804.68100000000004"/>
    <n v="497.06700000000001"/>
  </r>
  <r>
    <x v="1"/>
    <x v="3"/>
    <s v="PERU"/>
    <s v="ILO 1"/>
    <x v="2"/>
    <x v="0"/>
    <n v="1"/>
    <s v="Global"/>
    <n v="0.61772000000000005"/>
    <x v="0"/>
    <n v="153.86600000000001"/>
    <n v="153.86600000000001"/>
    <n v="95.045000000000002"/>
  </r>
  <r>
    <x v="1"/>
    <x v="3"/>
    <s v="PERU"/>
    <s v="ILO 2"/>
    <x v="2"/>
    <x v="0"/>
    <n v="1"/>
    <s v="Global"/>
    <n v="0.61772000000000005"/>
    <x v="1"/>
    <n v="500"/>
    <n v="500"/>
    <n v="308.86"/>
  </r>
  <r>
    <x v="1"/>
    <x v="3"/>
    <s v="PERU"/>
    <s v="ILO 2"/>
    <x v="2"/>
    <x v="0"/>
    <n v="1"/>
    <s v="Global"/>
    <n v="0.61772000000000005"/>
    <x v="0"/>
    <n v="564"/>
    <n v="564"/>
    <n v="348.39400000000001"/>
  </r>
  <r>
    <x v="1"/>
    <x v="3"/>
    <s v="PERU"/>
    <s v="ILO 21"/>
    <x v="7"/>
    <x v="0"/>
    <n v="1"/>
    <s v="Global"/>
    <n v="0.61772000000000005"/>
    <x v="0"/>
    <n v="124.59"/>
    <n v="124.59"/>
    <n v="76.962000000000003"/>
  </r>
  <r>
    <x v="1"/>
    <x v="3"/>
    <s v="PERU"/>
    <s v="QUITARACSA"/>
    <x v="4"/>
    <x v="0"/>
    <n v="1"/>
    <s v="Global"/>
    <n v="0.61772000000000005"/>
    <x v="1"/>
    <n v="111.8"/>
    <n v="111.8"/>
    <n v="69.061000000000007"/>
  </r>
  <r>
    <x v="1"/>
    <x v="3"/>
    <s v="PERU"/>
    <s v="YUNCAN"/>
    <x v="4"/>
    <x v="0"/>
    <n v="1"/>
    <s v="Global"/>
    <n v="0.61772000000000005"/>
    <x v="0"/>
    <n v="136.572"/>
    <n v="136.572"/>
    <n v="84.363"/>
  </r>
  <r>
    <x v="1"/>
    <x v="4"/>
    <s v="CANADA"/>
    <s v="AIM POWERGEN CORPORATION"/>
    <x v="5"/>
    <x v="2"/>
    <n v="0.4"/>
    <s v="Equity"/>
    <n v="0.4"/>
    <x v="0"/>
    <n v="39.6"/>
    <n v="15.84"/>
    <n v="15.84"/>
  </r>
  <r>
    <x v="1"/>
    <x v="4"/>
    <s v="CANADA"/>
    <s v="BECKWITH"/>
    <x v="1"/>
    <x v="2"/>
    <n v="0.4"/>
    <s v="Equity"/>
    <n v="0.4"/>
    <x v="0"/>
    <n v="10"/>
    <n v="4"/>
    <n v="4"/>
  </r>
  <r>
    <x v="1"/>
    <x v="4"/>
    <s v="CANADA"/>
    <s v="BROCKVILLE"/>
    <x v="1"/>
    <x v="2"/>
    <n v="0.4"/>
    <s v="Equity"/>
    <n v="0.4"/>
    <x v="0"/>
    <n v="10"/>
    <n v="4"/>
    <n v="4"/>
  </r>
  <r>
    <x v="1"/>
    <x v="4"/>
    <s v="CANADA"/>
    <s v="CAPE SCOTT"/>
    <x v="5"/>
    <x v="2"/>
    <n v="0.4"/>
    <s v="Equity"/>
    <n v="0.4"/>
    <x v="0"/>
    <n v="99"/>
    <n v="39.6"/>
    <n v="39.6"/>
  </r>
  <r>
    <x v="1"/>
    <x v="4"/>
    <s v="CANADA"/>
    <s v="CARIBOU"/>
    <x v="5"/>
    <x v="2"/>
    <n v="0.4"/>
    <s v="Equity"/>
    <n v="0.4"/>
    <x v="0"/>
    <n v="99"/>
    <n v="39.6"/>
    <n v="39.6"/>
  </r>
  <r>
    <x v="1"/>
    <x v="4"/>
    <s v="CANADA"/>
    <s v="EAST LAKE ST. CLAIR"/>
    <x v="5"/>
    <x v="2"/>
    <n v="0.4"/>
    <s v="Equity"/>
    <n v="0.4"/>
    <x v="0"/>
    <n v="99"/>
    <n v="39.6"/>
    <n v="39.6"/>
  </r>
  <r>
    <x v="1"/>
    <x v="4"/>
    <s v="CANADA"/>
    <s v="ERIEAU"/>
    <x v="5"/>
    <x v="2"/>
    <n v="0.4"/>
    <s v="Equity"/>
    <n v="0.4"/>
    <x v="0"/>
    <n v="99"/>
    <n v="39.6"/>
    <n v="39.6"/>
  </r>
  <r>
    <x v="1"/>
    <x v="4"/>
    <s v="CANADA"/>
    <s v="HARROW I-IV"/>
    <x v="5"/>
    <x v="2"/>
    <n v="0.4"/>
    <s v="Equity"/>
    <n v="0.4"/>
    <x v="0"/>
    <n v="39.6"/>
    <n v="15.84"/>
    <n v="15.84"/>
  </r>
  <r>
    <x v="1"/>
    <x v="4"/>
    <s v="CANADA"/>
    <s v="NORWAY"/>
    <x v="5"/>
    <x v="2"/>
    <n v="0.4"/>
    <s v="Equity"/>
    <n v="0.4"/>
    <x v="0"/>
    <n v="9"/>
    <n v="3.6"/>
    <n v="3.6"/>
  </r>
  <r>
    <x v="1"/>
    <x v="4"/>
    <s v="CANADA"/>
    <s v="PLATEAU"/>
    <x v="5"/>
    <x v="2"/>
    <n v="0.4"/>
    <s v="Equity"/>
    <n v="0.4"/>
    <x v="0"/>
    <n v="27"/>
    <n v="10.8"/>
    <n v="10.8"/>
  </r>
  <r>
    <x v="1"/>
    <x v="4"/>
    <s v="CANADA"/>
    <s v="POINTE-AUX-ROCHES"/>
    <x v="5"/>
    <x v="2"/>
    <n v="0.4"/>
    <s v="Equity"/>
    <n v="0.4"/>
    <x v="0"/>
    <n v="48.6"/>
    <n v="19.440000000000001"/>
    <n v="19.440000000000001"/>
  </r>
  <r>
    <x v="1"/>
    <x v="4"/>
    <s v="CANADA"/>
    <s v="WEST CAPE I-II"/>
    <x v="5"/>
    <x v="1"/>
    <n v="0.4"/>
    <s v="Equity"/>
    <n v="0.4"/>
    <x v="0"/>
    <n v="99"/>
    <n v="39.6"/>
    <n v="39.6"/>
  </r>
  <r>
    <x v="1"/>
    <x v="4"/>
    <s v="CANADA"/>
    <s v="WEST WINDSOR COGENERATION FACILITY"/>
    <x v="0"/>
    <x v="1"/>
    <n v="1"/>
    <s v="Global"/>
    <n v="0.96"/>
    <x v="0"/>
    <n v="112"/>
    <n v="112"/>
    <n v="107.52"/>
  </r>
  <r>
    <x v="1"/>
    <x v="4"/>
    <s v="MEXICO"/>
    <s v="MONTERREY COGENERATION"/>
    <x v="0"/>
    <x v="2"/>
    <n v="1"/>
    <s v="Global"/>
    <n v="0.99990000000000001"/>
    <x v="0"/>
    <n v="245"/>
    <n v="245"/>
    <n v="244.976"/>
  </r>
  <r>
    <x v="1"/>
    <x v="4"/>
    <s v="MEXICO"/>
    <s v="PANUCO (DUPONT)"/>
    <x v="0"/>
    <x v="2"/>
    <n v="1"/>
    <s v="Global"/>
    <n v="0.99990000000000001"/>
    <x v="0"/>
    <n v="24.2"/>
    <n v="24.2"/>
    <n v="24.198"/>
  </r>
  <r>
    <x v="1"/>
    <x v="4"/>
    <s v="MEXICO"/>
    <s v="PANUCO (DUPONT)"/>
    <x v="0"/>
    <x v="2"/>
    <n v="1"/>
    <s v="Global"/>
    <n v="0.99990000000000001"/>
    <x v="1"/>
    <n v="32.1"/>
    <n v="32.1"/>
    <n v="32.097000000000001"/>
  </r>
  <r>
    <x v="1"/>
    <x v="4"/>
    <s v="MEXICO"/>
    <s v="TAMPICO (PRIMEX)"/>
    <x v="0"/>
    <x v="1"/>
    <n v="1"/>
    <s v="Global"/>
    <n v="1"/>
    <x v="0"/>
    <n v="9.3000000000000007"/>
    <n v="9.3000000000000007"/>
    <n v="9.3000000000000007"/>
  </r>
  <r>
    <x v="1"/>
    <x v="4"/>
    <s v="PUERTO RICO"/>
    <s v="ECOELECTRICA (PR)"/>
    <x v="0"/>
    <x v="2"/>
    <n v="0.5"/>
    <s v="Equity"/>
    <n v="0.35"/>
    <x v="0"/>
    <n v="507"/>
    <n v="253.5"/>
    <n v="177.45"/>
  </r>
  <r>
    <x v="1"/>
    <x v="4"/>
    <s v="USA"/>
    <s v="ANP BELLINGHAM (MA)"/>
    <x v="0"/>
    <x v="1"/>
    <n v="1"/>
    <s v="Global"/>
    <n v="1"/>
    <x v="0"/>
    <n v="527"/>
    <n v="527"/>
    <n v="527"/>
  </r>
  <r>
    <x v="1"/>
    <x v="4"/>
    <s v="USA"/>
    <s v="ARMSTRONG (PA)"/>
    <x v="0"/>
    <x v="1"/>
    <n v="1"/>
    <s v="Global"/>
    <n v="1"/>
    <x v="0"/>
    <n v="620"/>
    <n v="620"/>
    <n v="620"/>
  </r>
  <r>
    <x v="1"/>
    <x v="4"/>
    <s v="USA"/>
    <s v="ARMSTRONG (PA)"/>
    <x v="2"/>
    <x v="1"/>
    <n v="1"/>
    <s v="Global"/>
    <n v="1"/>
    <x v="1"/>
    <n v="15.5"/>
    <n v="15.5"/>
    <n v="15.5"/>
  </r>
  <r>
    <x v="1"/>
    <x v="4"/>
    <s v="USA"/>
    <s v="ASTORIA"/>
    <x v="0"/>
    <x v="1"/>
    <n v="0.37959999999999999"/>
    <s v="Equity"/>
    <n v="0.37959999999999999"/>
    <x v="0"/>
    <n v="575"/>
    <n v="218.27"/>
    <n v="218.27"/>
  </r>
  <r>
    <x v="1"/>
    <x v="4"/>
    <s v="USA"/>
    <s v="ASTORIA 2"/>
    <x v="0"/>
    <x v="2"/>
    <n v="0.27750000000000002"/>
    <s v="Equity"/>
    <n v="0.27750000000000002"/>
    <x v="0"/>
    <n v="575"/>
    <n v="159.56299999999999"/>
    <n v="159.56299999999999"/>
  </r>
  <r>
    <x v="1"/>
    <x v="4"/>
    <s v="USA"/>
    <s v="BANTAM"/>
    <x v="4"/>
    <x v="1"/>
    <n v="1"/>
    <s v="Global"/>
    <n v="1"/>
    <x v="0"/>
    <n v="0.3"/>
    <n v="0.3"/>
    <n v="0.3"/>
  </r>
  <r>
    <x v="1"/>
    <x v="4"/>
    <s v="USA"/>
    <s v="BELLINGHAM COGENERATION FACILITY"/>
    <x v="0"/>
    <x v="1"/>
    <n v="0.5"/>
    <s v="Equity"/>
    <n v="0.5"/>
    <x v="0"/>
    <n v="303.5"/>
    <n v="151.75"/>
    <n v="151.75"/>
  </r>
  <r>
    <x v="1"/>
    <x v="4"/>
    <s v="USA"/>
    <s v="BETHLEHEM POWER STATION"/>
    <x v="3"/>
    <x v="1"/>
    <n v="1"/>
    <s v="Global"/>
    <n v="1"/>
    <x v="0"/>
    <n v="16.2"/>
    <n v="16.2"/>
    <n v="16.2"/>
  </r>
  <r>
    <x v="1"/>
    <x v="4"/>
    <s v="USA"/>
    <s v="BLACKSTONE (MA)"/>
    <x v="0"/>
    <x v="1"/>
    <n v="1"/>
    <s v="Global"/>
    <n v="1"/>
    <x v="0"/>
    <n v="478"/>
    <n v="478"/>
    <n v="478"/>
  </r>
  <r>
    <x v="1"/>
    <x v="4"/>
    <s v="USA"/>
    <s v="BULLS BRIDGE"/>
    <x v="4"/>
    <x v="1"/>
    <n v="1"/>
    <s v="Global"/>
    <n v="1"/>
    <x v="0"/>
    <n v="8.4"/>
    <n v="8.4"/>
    <n v="8.4"/>
  </r>
  <r>
    <x v="1"/>
    <x v="4"/>
    <s v="USA"/>
    <s v="CABOT"/>
    <x v="4"/>
    <x v="1"/>
    <n v="1"/>
    <s v="Global"/>
    <n v="1"/>
    <x v="0"/>
    <n v="61.8"/>
    <n v="61.8"/>
    <n v="61.8"/>
  </r>
  <r>
    <x v="1"/>
    <x v="4"/>
    <s v="USA"/>
    <s v="CALUMET (IL)"/>
    <x v="0"/>
    <x v="1"/>
    <n v="1"/>
    <s v="Global"/>
    <n v="1"/>
    <x v="0"/>
    <n v="303"/>
    <n v="303"/>
    <n v="303"/>
  </r>
  <r>
    <x v="1"/>
    <x v="4"/>
    <s v="USA"/>
    <s v="COLETO CREEK (TX)"/>
    <x v="7"/>
    <x v="1"/>
    <n v="1"/>
    <s v="Global"/>
    <n v="1"/>
    <x v="0"/>
    <n v="635"/>
    <n v="635"/>
    <n v="635"/>
  </r>
  <r>
    <x v="1"/>
    <x v="4"/>
    <s v="USA"/>
    <s v="COLORADO (COORS)"/>
    <x v="7"/>
    <x v="2"/>
    <n v="1"/>
    <s v="Global"/>
    <n v="1"/>
    <x v="0"/>
    <n v="40.4"/>
    <n v="40.4"/>
    <n v="40.4"/>
  </r>
  <r>
    <x v="1"/>
    <x v="4"/>
    <s v="USA"/>
    <s v="ENNIS POWER STATION"/>
    <x v="0"/>
    <x v="1"/>
    <n v="1"/>
    <s v="Global"/>
    <n v="1"/>
    <x v="0"/>
    <n v="343"/>
    <n v="343"/>
    <n v="343"/>
  </r>
  <r>
    <x v="1"/>
    <x v="4"/>
    <s v="USA"/>
    <s v="FALLS VILLAGE"/>
    <x v="4"/>
    <x v="1"/>
    <n v="1"/>
    <s v="Global"/>
    <n v="1"/>
    <x v="0"/>
    <n v="10.199999999999999"/>
    <n v="10.199999999999999"/>
    <n v="10.199999999999999"/>
  </r>
  <r>
    <x v="1"/>
    <x v="4"/>
    <s v="USA"/>
    <s v="FITCHBURG POWER STATION"/>
    <x v="3"/>
    <x v="1"/>
    <n v="1"/>
    <s v="Global"/>
    <n v="1"/>
    <x v="0"/>
    <n v="17"/>
    <n v="17"/>
    <n v="17"/>
  </r>
  <r>
    <x v="1"/>
    <x v="4"/>
    <s v="USA"/>
    <s v="HAYS (TX)"/>
    <x v="0"/>
    <x v="1"/>
    <n v="1"/>
    <s v="Global"/>
    <n v="1"/>
    <x v="0"/>
    <n v="893.4"/>
    <n v="893.4"/>
    <n v="893.4"/>
  </r>
  <r>
    <x v="1"/>
    <x v="4"/>
    <s v="USA"/>
    <s v="HOPEWELL COGENERATION FACILITY"/>
    <x v="0"/>
    <x v="1"/>
    <n v="1"/>
    <s v="Global"/>
    <n v="1"/>
    <x v="0"/>
    <n v="365"/>
    <n v="365"/>
    <n v="365"/>
  </r>
  <r>
    <x v="1"/>
    <x v="4"/>
    <s v="USA"/>
    <s v="LINCOL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CBAI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ETRO WASTEWATER"/>
    <x v="3"/>
    <x v="2"/>
    <n v="1"/>
    <s v="Global"/>
    <n v="1"/>
    <x v="0"/>
    <n v="5"/>
    <n v="5"/>
    <n v="5"/>
  </r>
  <r>
    <x v="1"/>
    <x v="4"/>
    <s v="USA"/>
    <s v="MIDLOTHIAN (TX)"/>
    <x v="0"/>
    <x v="1"/>
    <n v="1"/>
    <s v="Global"/>
    <n v="1"/>
    <x v="0"/>
    <n v="1393.6"/>
    <n v="1393.6"/>
    <n v="1393.6"/>
  </r>
  <r>
    <x v="1"/>
    <x v="4"/>
    <s v="USA"/>
    <s v="MILFORD (MA)"/>
    <x v="0"/>
    <x v="1"/>
    <n v="1"/>
    <s v="Global"/>
    <n v="1"/>
    <x v="0"/>
    <n v="158"/>
    <n v="158"/>
    <n v="158"/>
  </r>
  <r>
    <x v="1"/>
    <x v="4"/>
    <s v="USA"/>
    <s v="MT TOM"/>
    <x v="7"/>
    <x v="1"/>
    <n v="1"/>
    <s v="Global"/>
    <n v="1"/>
    <x v="0"/>
    <n v="145.5"/>
    <n v="145.5"/>
    <n v="145.5"/>
  </r>
  <r>
    <x v="1"/>
    <x v="4"/>
    <s v="USA"/>
    <s v="NASSAU"/>
    <x v="0"/>
    <x v="1"/>
    <n v="1"/>
    <s v="Global"/>
    <n v="1"/>
    <x v="0"/>
    <n v="52"/>
    <n v="52"/>
    <n v="52"/>
  </r>
  <r>
    <x v="1"/>
    <x v="4"/>
    <s v="USA"/>
    <s v="NORTHEASTERN POWER COMPANY"/>
    <x v="7"/>
    <x v="1"/>
    <n v="1"/>
    <s v="Global"/>
    <n v="1"/>
    <x v="0"/>
    <n v="51"/>
    <n v="51"/>
    <n v="51"/>
  </r>
  <r>
    <x v="1"/>
    <x v="4"/>
    <s v="USA"/>
    <s v="NORTHFIELD MOUNTAIN"/>
    <x v="4"/>
    <x v="1"/>
    <n v="1"/>
    <s v="Global"/>
    <n v="1"/>
    <x v="1"/>
    <n v="22"/>
    <n v="22"/>
    <n v="22"/>
  </r>
  <r>
    <x v="1"/>
    <x v="4"/>
    <s v="USA"/>
    <s v="NORTHFIELD MOUNTAIN"/>
    <x v="4"/>
    <x v="1"/>
    <n v="1"/>
    <s v="Global"/>
    <n v="1"/>
    <x v="0"/>
    <n v="1146"/>
    <n v="1146"/>
    <n v="1146"/>
  </r>
  <r>
    <x v="1"/>
    <x v="4"/>
    <s v="USA"/>
    <s v="NORTHFIELD MOUNTAIN"/>
    <x v="1"/>
    <x v="1"/>
    <n v="1"/>
    <s v="Global"/>
    <n v="1"/>
    <x v="0"/>
    <n v="1.7"/>
    <n v="1.7"/>
    <n v="1.7"/>
  </r>
  <r>
    <x v="1"/>
    <x v="4"/>
    <s v="USA"/>
    <s v="NORTHUMBERLAND COGEN. FACILITY"/>
    <x v="3"/>
    <x v="1"/>
    <n v="1"/>
    <s v="Global"/>
    <n v="1"/>
    <x v="0"/>
    <n v="16.2"/>
    <n v="16.2"/>
    <n v="16.2"/>
  </r>
  <r>
    <x v="1"/>
    <x v="4"/>
    <s v="USA"/>
    <s v="OYSTER CREEK (TX)"/>
    <x v="0"/>
    <x v="2"/>
    <n v="0.5"/>
    <s v="Equity"/>
    <n v="0.5"/>
    <x v="0"/>
    <n v="393"/>
    <n v="196.5"/>
    <n v="196.5"/>
  </r>
  <r>
    <x v="1"/>
    <x v="4"/>
    <s v="USA"/>
    <s v="PLEASANTS (WV)"/>
    <x v="0"/>
    <x v="1"/>
    <n v="1"/>
    <s v="Global"/>
    <n v="1"/>
    <x v="0"/>
    <n v="304"/>
    <n v="304"/>
    <n v="304"/>
  </r>
  <r>
    <x v="1"/>
    <x v="4"/>
    <s v="USA"/>
    <s v="PLEASANTS (WV)"/>
    <x v="2"/>
    <x v="1"/>
    <n v="1"/>
    <s v="Global"/>
    <n v="1"/>
    <x v="1"/>
    <n v="15.5"/>
    <n v="15.5"/>
    <n v="15.5"/>
  </r>
  <r>
    <x v="1"/>
    <x v="4"/>
    <s v="USA"/>
    <s v="ROBERTSVILLE"/>
    <x v="4"/>
    <x v="1"/>
    <n v="1"/>
    <s v="Global"/>
    <n v="1"/>
    <x v="0"/>
    <n v="0.624"/>
    <n v="0.624"/>
    <n v="0.624"/>
  </r>
  <r>
    <x v="1"/>
    <x v="4"/>
    <s v="USA"/>
    <s v="ROCKY RIVER"/>
    <x v="4"/>
    <x v="1"/>
    <n v="1"/>
    <s v="Global"/>
    <n v="1"/>
    <x v="0"/>
    <n v="29"/>
    <n v="29"/>
    <n v="29"/>
  </r>
  <r>
    <x v="1"/>
    <x v="4"/>
    <s v="USA"/>
    <s v="RYEGATE POWER STATION"/>
    <x v="3"/>
    <x v="2"/>
    <n v="1"/>
    <s v="Global"/>
    <n v="0.66869999999999996"/>
    <x v="0"/>
    <n v="20"/>
    <n v="20"/>
    <n v="13.374000000000001"/>
  </r>
  <r>
    <x v="1"/>
    <x v="4"/>
    <s v="USA"/>
    <s v="SAYREVILLE COGENERATION FACILITY"/>
    <x v="0"/>
    <x v="1"/>
    <n v="0.5"/>
    <s v="Equity"/>
    <n v="0.5"/>
    <x v="0"/>
    <n v="287"/>
    <n v="143.5"/>
    <n v="143.5"/>
  </r>
  <r>
    <x v="1"/>
    <x v="4"/>
    <s v="USA"/>
    <s v="SCOTLAND"/>
    <x v="4"/>
    <x v="1"/>
    <n v="1"/>
    <s v="Global"/>
    <n v="1"/>
    <x v="0"/>
    <n v="2.2000000000000002"/>
    <n v="2.2000000000000002"/>
    <n v="2.2000000000000002"/>
  </r>
  <r>
    <x v="1"/>
    <x v="4"/>
    <s v="USA"/>
    <s v="SHEPAUG"/>
    <x v="4"/>
    <x v="1"/>
    <n v="1"/>
    <s v="Global"/>
    <n v="1"/>
    <x v="0"/>
    <n v="42.6"/>
    <n v="42.6"/>
    <n v="42.6"/>
  </r>
  <r>
    <x v="1"/>
    <x v="4"/>
    <s v="USA"/>
    <s v="STEVENSON"/>
    <x v="4"/>
    <x v="1"/>
    <n v="1"/>
    <s v="Global"/>
    <n v="1"/>
    <x v="0"/>
    <n v="28.9"/>
    <n v="28.9"/>
    <n v="28.9"/>
  </r>
  <r>
    <x v="1"/>
    <x v="4"/>
    <s v="USA"/>
    <s v="TAFTVILLE"/>
    <x v="4"/>
    <x v="1"/>
    <n v="1"/>
    <s v="Global"/>
    <n v="1"/>
    <x v="0"/>
    <n v="2"/>
    <n v="2"/>
    <n v="2"/>
  </r>
  <r>
    <x v="1"/>
    <x v="4"/>
    <s v="USA"/>
    <s v="TAMWORTH POWER STATION"/>
    <x v="3"/>
    <x v="1"/>
    <n v="1"/>
    <s v="Global"/>
    <n v="1"/>
    <x v="0"/>
    <n v="22.5"/>
    <n v="22.5"/>
    <n v="22.5"/>
  </r>
  <r>
    <x v="1"/>
    <x v="4"/>
    <s v="USA"/>
    <s v="TROY (OH)"/>
    <x v="0"/>
    <x v="1"/>
    <n v="1"/>
    <s v="Global"/>
    <n v="1"/>
    <x v="0"/>
    <n v="609"/>
    <n v="609"/>
    <n v="609"/>
  </r>
  <r>
    <x v="1"/>
    <x v="4"/>
    <s v="USA"/>
    <s v="TROY (OH)"/>
    <x v="2"/>
    <x v="1"/>
    <n v="1"/>
    <s v="Global"/>
    <n v="1"/>
    <x v="0"/>
    <n v="15.5"/>
    <n v="15.5"/>
    <n v="15.5"/>
  </r>
  <r>
    <x v="1"/>
    <x v="4"/>
    <s v="USA"/>
    <s v="TUNNEL"/>
    <x v="4"/>
    <x v="1"/>
    <n v="1"/>
    <s v="Global"/>
    <n v="1"/>
    <x v="0"/>
    <n v="2.1"/>
    <n v="2.1"/>
    <n v="2.1"/>
  </r>
  <r>
    <x v="1"/>
    <x v="4"/>
    <s v="USA"/>
    <s v="TUNNEL"/>
    <x v="2"/>
    <x v="1"/>
    <n v="1"/>
    <s v="Global"/>
    <n v="1"/>
    <x v="0"/>
    <n v="22.1"/>
    <n v="22.1"/>
    <n v="22.1"/>
  </r>
  <r>
    <x v="1"/>
    <x v="4"/>
    <s v="USA"/>
    <s v="TURNERS FALLS"/>
    <x v="4"/>
    <x v="1"/>
    <n v="1"/>
    <s v="Global"/>
    <n v="1"/>
    <x v="0"/>
    <n v="6.4"/>
    <n v="6.4"/>
    <n v="6.4"/>
  </r>
  <r>
    <x v="1"/>
    <x v="4"/>
    <s v="USA"/>
    <s v="WATERBURY"/>
    <x v="0"/>
    <x v="2"/>
    <n v="1"/>
    <s v="Global"/>
    <n v="0.98"/>
    <x v="0"/>
    <n v="95.7"/>
    <n v="95.7"/>
    <n v="93.786000000000001"/>
  </r>
  <r>
    <x v="1"/>
    <x v="4"/>
    <s v="USA"/>
    <s v="WHARTON"/>
    <x v="0"/>
    <x v="1"/>
    <n v="1"/>
    <s v="Global"/>
    <n v="1"/>
    <x v="0"/>
    <n v="67"/>
    <n v="67"/>
    <n v="67"/>
  </r>
  <r>
    <x v="1"/>
    <x v="4"/>
    <s v="USA"/>
    <s v="WINOOSKI ONE POWER STATION"/>
    <x v="4"/>
    <x v="1"/>
    <n v="0.5"/>
    <s v="Equity"/>
    <n v="0.5"/>
    <x v="0"/>
    <n v="7.3"/>
    <n v="3.65"/>
    <n v="3.65"/>
  </r>
  <r>
    <x v="1"/>
    <x v="4"/>
    <s v="USA"/>
    <s v="WISE COUNTY POWER"/>
    <x v="0"/>
    <x v="1"/>
    <n v="1"/>
    <s v="Global"/>
    <n v="1"/>
    <x v="0"/>
    <n v="746"/>
    <n v="746"/>
    <n v="746"/>
  </r>
  <r>
    <x v="1"/>
    <x v="5"/>
    <s v="BAHRAIN"/>
    <s v="AL DUR"/>
    <x v="0"/>
    <x v="2"/>
    <n v="0.45050000000000001"/>
    <s v="Equity"/>
    <n v="0.45050000000000001"/>
    <x v="0"/>
    <n v="1234"/>
    <n v="555.91800000000001"/>
    <n v="555.91800000000001"/>
  </r>
  <r>
    <x v="1"/>
    <x v="5"/>
    <s v="BAHRAIN"/>
    <s v="AL EZZEL"/>
    <x v="0"/>
    <x v="2"/>
    <n v="0.44999"/>
    <s v="Equity"/>
    <n v="0.45"/>
    <x v="0"/>
    <n v="954"/>
    <n v="429.29"/>
    <n v="429.3"/>
  </r>
  <r>
    <x v="1"/>
    <x v="5"/>
    <s v="BAHRAIN"/>
    <s v="AL HIDD"/>
    <x v="0"/>
    <x v="2"/>
    <n v="0.3"/>
    <s v="Equity"/>
    <n v="0.3"/>
    <x v="0"/>
    <n v="928.87699999999995"/>
    <n v="278.66300000000001"/>
    <n v="278.66300000000001"/>
  </r>
  <r>
    <x v="1"/>
    <x v="5"/>
    <s v="INDIA"/>
    <s v="THAMMINAPATNAM PHASE I"/>
    <x v="7"/>
    <x v="1"/>
    <n v="1"/>
    <s v="Global"/>
    <n v="0.86599999999999999"/>
    <x v="0"/>
    <n v="269.16000000000003"/>
    <n v="269.16000000000003"/>
    <n v="233.09200000000001"/>
  </r>
  <r>
    <x v="1"/>
    <x v="5"/>
    <s v="INDIA"/>
    <s v="THAMMINAPATNAM PHASE II"/>
    <x v="7"/>
    <x v="1"/>
    <n v="1"/>
    <s v="Global"/>
    <n v="0.86599999999999999"/>
    <x v="1"/>
    <n v="638"/>
    <n v="638"/>
    <n v="552.50800000000004"/>
  </r>
  <r>
    <x v="1"/>
    <x v="5"/>
    <s v="KUWAIT"/>
    <s v="AZ ZOUR NORTH"/>
    <x v="0"/>
    <x v="2"/>
    <n v="0.17499999999999999"/>
    <s v="Equity"/>
    <n v="0.17499999999999999"/>
    <x v="1"/>
    <n v="1500"/>
    <n v="262.5"/>
    <n v="262.5"/>
  </r>
  <r>
    <x v="1"/>
    <x v="5"/>
    <s v="MOROCCO"/>
    <s v="SAFI"/>
    <x v="7"/>
    <x v="2"/>
    <n v="0.35"/>
    <s v="Equity"/>
    <n v="0.35"/>
    <x v="1"/>
    <n v="1386"/>
    <n v="485.1"/>
    <n v="485.1"/>
  </r>
  <r>
    <x v="1"/>
    <x v="5"/>
    <s v="MOROCCO"/>
    <s v="TARFAYA"/>
    <x v="5"/>
    <x v="2"/>
    <n v="0.5"/>
    <s v="Equity"/>
    <n v="0.5"/>
    <x v="0"/>
    <n v="301.3"/>
    <n v="150.65"/>
    <n v="150.65"/>
  </r>
  <r>
    <x v="1"/>
    <x v="5"/>
    <s v="OMAN"/>
    <s v="AL KAMIL"/>
    <x v="0"/>
    <x v="2"/>
    <n v="1"/>
    <s v="Global"/>
    <n v="0.65"/>
    <x v="0"/>
    <n v="277"/>
    <n v="277"/>
    <n v="180.05"/>
  </r>
  <r>
    <x v="1"/>
    <x v="5"/>
    <s v="OMAN"/>
    <s v="AL-RUSAIL"/>
    <x v="0"/>
    <x v="2"/>
    <n v="0.30875000000000002"/>
    <s v="Equity"/>
    <n v="0.30869999999999997"/>
    <x v="0"/>
    <n v="664.99900000000002"/>
    <n v="205.31899999999999"/>
    <n v="205.285"/>
  </r>
  <r>
    <x v="1"/>
    <x v="5"/>
    <s v="OMAN"/>
    <s v="BARKA II"/>
    <x v="0"/>
    <x v="2"/>
    <n v="0.30875000000000002"/>
    <s v="Equity"/>
    <n v="0.30869999999999997"/>
    <x v="0"/>
    <n v="678"/>
    <n v="209.333"/>
    <n v="209.29900000000001"/>
  </r>
  <r>
    <x v="1"/>
    <x v="5"/>
    <s v="OMAN"/>
    <s v="BARKA III"/>
    <x v="0"/>
    <x v="2"/>
    <n v="0.29899999999999999"/>
    <s v="Equity"/>
    <n v="0.29899999999999999"/>
    <x v="0"/>
    <n v="744"/>
    <n v="222.45599999999999"/>
    <n v="222.45599999999999"/>
  </r>
  <r>
    <x v="1"/>
    <x v="5"/>
    <s v="OMAN"/>
    <s v="SOHAR"/>
    <x v="0"/>
    <x v="2"/>
    <n v="0.35"/>
    <s v="Equity"/>
    <n v="0.35"/>
    <x v="0"/>
    <n v="585"/>
    <n v="204.75"/>
    <n v="204.75"/>
  </r>
  <r>
    <x v="1"/>
    <x v="5"/>
    <s v="OMAN"/>
    <s v="SOHAR 2"/>
    <x v="0"/>
    <x v="2"/>
    <n v="0.29899999999999999"/>
    <s v="Equity"/>
    <n v="0.29899999999999999"/>
    <x v="0"/>
    <n v="744"/>
    <n v="222.45599999999999"/>
    <n v="222.45599999999999"/>
  </r>
  <r>
    <x v="1"/>
    <x v="5"/>
    <s v="PAKISTAN"/>
    <s v="UCH 1"/>
    <x v="0"/>
    <x v="2"/>
    <n v="1"/>
    <s v="Global"/>
    <n v="1"/>
    <x v="0"/>
    <n v="551.29999999999995"/>
    <n v="551.29999999999995"/>
    <n v="551.29999999999995"/>
  </r>
  <r>
    <x v="1"/>
    <x v="5"/>
    <s v="PAKISTAN"/>
    <s v="UCH 2"/>
    <x v="0"/>
    <x v="2"/>
    <n v="1"/>
    <s v="Global"/>
    <n v="1"/>
    <x v="0"/>
    <n v="380.75"/>
    <n v="380.75"/>
    <n v="380.75"/>
  </r>
  <r>
    <x v="1"/>
    <x v="5"/>
    <s v="QATAR"/>
    <s v="RAS LAFFAN B"/>
    <x v="0"/>
    <x v="2"/>
    <n v="0.4"/>
    <s v="Equity"/>
    <n v="0.4"/>
    <x v="0"/>
    <n v="1025"/>
    <n v="410"/>
    <n v="410"/>
  </r>
  <r>
    <x v="1"/>
    <x v="5"/>
    <s v="QATAR"/>
    <s v="RAS LAFFAN C"/>
    <x v="0"/>
    <x v="2"/>
    <n v="0.2"/>
    <s v="Equity"/>
    <n v="0.2"/>
    <x v="0"/>
    <n v="2730"/>
    <n v="546"/>
    <n v="546"/>
  </r>
  <r>
    <x v="1"/>
    <x v="5"/>
    <s v="SAUDI ARABIA"/>
    <s v="JU'AYMAH"/>
    <x v="0"/>
    <x v="2"/>
    <n v="0.6"/>
    <s v="Equity"/>
    <n v="0.6"/>
    <x v="1"/>
    <n v="177.3"/>
    <n v="106.38"/>
    <n v="106.38"/>
  </r>
  <r>
    <x v="1"/>
    <x v="5"/>
    <s v="SAUDI ARABIA"/>
    <s v="JU'AYMAH"/>
    <x v="0"/>
    <x v="2"/>
    <n v="0.6"/>
    <s v="Equity"/>
    <n v="0.6"/>
    <x v="0"/>
    <n v="305.2"/>
    <n v="183.12"/>
    <n v="183.12"/>
  </r>
  <r>
    <x v="1"/>
    <x v="5"/>
    <s v="SAUDI ARABIA"/>
    <s v="MARAFIQ"/>
    <x v="0"/>
    <x v="2"/>
    <n v="0.2"/>
    <s v="Equity"/>
    <n v="0.2"/>
    <x v="0"/>
    <n v="2744"/>
    <n v="548.79999999999995"/>
    <n v="548.79999999999995"/>
  </r>
  <r>
    <x v="1"/>
    <x v="5"/>
    <s v="SAUDI ARABIA"/>
    <s v="RAS TANURA"/>
    <x v="0"/>
    <x v="2"/>
    <n v="0.6"/>
    <s v="Equity"/>
    <n v="0.6"/>
    <x v="0"/>
    <n v="147.6"/>
    <n v="88.56"/>
    <n v="88.56"/>
  </r>
  <r>
    <x v="1"/>
    <x v="5"/>
    <s v="SAUDI ARABIA"/>
    <s v="RIYADH PP11"/>
    <x v="0"/>
    <x v="2"/>
    <n v="0.2"/>
    <s v="Equity"/>
    <n v="0.2"/>
    <x v="0"/>
    <n v="1729.02"/>
    <n v="345.80399999999997"/>
    <n v="345.80399999999997"/>
  </r>
  <r>
    <x v="1"/>
    <x v="5"/>
    <s v="SAUDI ARABIA"/>
    <s v="SHEDGUM"/>
    <x v="0"/>
    <x v="2"/>
    <n v="0.6"/>
    <s v="Equity"/>
    <n v="0.6"/>
    <x v="1"/>
    <n v="177.4"/>
    <n v="106.44"/>
    <n v="106.44"/>
  </r>
  <r>
    <x v="1"/>
    <x v="5"/>
    <s v="SAUDI ARABIA"/>
    <s v="SHEDGUM"/>
    <x v="0"/>
    <x v="2"/>
    <n v="0.6"/>
    <s v="Equity"/>
    <n v="0.6"/>
    <x v="0"/>
    <n v="305"/>
    <n v="183"/>
    <n v="183"/>
  </r>
  <r>
    <x v="1"/>
    <x v="5"/>
    <s v="SAUDI ARABIA"/>
    <s v="UTHMANIYAH"/>
    <x v="0"/>
    <x v="2"/>
    <n v="0.6"/>
    <s v="Equity"/>
    <n v="0.6"/>
    <x v="1"/>
    <n v="177.4"/>
    <n v="106.44"/>
    <n v="106.44"/>
  </r>
  <r>
    <x v="1"/>
    <x v="5"/>
    <s v="SAUDI ARABIA"/>
    <s v="UTHMANIYAH"/>
    <x v="0"/>
    <x v="2"/>
    <n v="0.6"/>
    <s v="Equity"/>
    <n v="0.6"/>
    <x v="0"/>
    <n v="305"/>
    <n v="183"/>
    <n v="183"/>
  </r>
  <r>
    <x v="1"/>
    <x v="5"/>
    <s v="SOUTH AFRICA"/>
    <s v="DURBAN"/>
    <x v="2"/>
    <x v="2"/>
    <n v="0.37330000000000002"/>
    <s v="Equity"/>
    <n v="0.37330000000000002"/>
    <x v="1"/>
    <n v="670"/>
    <n v="250.11099999999999"/>
    <n v="250.11099999999999"/>
  </r>
  <r>
    <x v="1"/>
    <x v="5"/>
    <s v="SOUTH AFRICA"/>
    <s v="PORT ELIZABETH"/>
    <x v="2"/>
    <x v="2"/>
    <n v="0.37330000000000002"/>
    <s v="Equity"/>
    <n v="0.37330000000000002"/>
    <x v="1"/>
    <n v="341.82"/>
    <n v="127.601"/>
    <n v="127.601"/>
  </r>
  <r>
    <x v="1"/>
    <x v="5"/>
    <s v="SOUTH AFRICA"/>
    <s v="VREDENBURG"/>
    <x v="5"/>
    <x v="2"/>
    <n v="0.43"/>
    <s v="Equity"/>
    <n v="0.43"/>
    <x v="1"/>
    <n v="94"/>
    <n v="40.42"/>
    <n v="40.42"/>
  </r>
  <r>
    <x v="1"/>
    <x v="5"/>
    <s v="UNITED ARAB EMIRATES"/>
    <s v="FUJAIRAH F2"/>
    <x v="0"/>
    <x v="2"/>
    <n v="0.2"/>
    <s v="Equity"/>
    <n v="0.2"/>
    <x v="0"/>
    <n v="2000"/>
    <n v="400"/>
    <n v="400"/>
  </r>
  <r>
    <x v="1"/>
    <x v="5"/>
    <s v="UNITED ARAB EMIRATES"/>
    <s v="MIRFA"/>
    <x v="0"/>
    <x v="2"/>
    <n v="0.2"/>
    <s v="Equity"/>
    <n v="0.2"/>
    <x v="1"/>
    <n v="1600"/>
    <n v="320"/>
    <n v="320"/>
  </r>
  <r>
    <x v="1"/>
    <x v="5"/>
    <s v="UNITED ARAB EMIRATES"/>
    <s v="SHUWEIHAT 2"/>
    <x v="0"/>
    <x v="2"/>
    <n v="0.2"/>
    <s v="Equity"/>
    <n v="0.2"/>
    <x v="0"/>
    <n v="1510"/>
    <n v="302"/>
    <n v="302"/>
  </r>
  <r>
    <x v="1"/>
    <x v="5"/>
    <s v="UNITED ARAB EMIRATES"/>
    <s v="SHUWEIHAT S1"/>
    <x v="0"/>
    <x v="2"/>
    <n v="0.2"/>
    <s v="Equity"/>
    <n v="0.2"/>
    <x v="0"/>
    <n v="1500"/>
    <n v="300"/>
    <n v="300"/>
  </r>
  <r>
    <x v="1"/>
    <x v="5"/>
    <s v="UNITED ARAB EMIRATES"/>
    <s v="TAWEELAH"/>
    <x v="0"/>
    <x v="2"/>
    <n v="0.2"/>
    <s v="Equity"/>
    <n v="0.2"/>
    <x v="0"/>
    <n v="1592"/>
    <n v="318.39999999999998"/>
    <n v="318.39999999999998"/>
  </r>
  <r>
    <x v="1"/>
    <x v="5"/>
    <s v="UNITED ARAB EMIRATES"/>
    <s v="UMM AL NAR"/>
    <x v="0"/>
    <x v="2"/>
    <n v="0.2"/>
    <s v="Equity"/>
    <n v="0.2"/>
    <x v="0"/>
    <n v="2240"/>
    <n v="448"/>
    <n v="448"/>
  </r>
  <r>
    <x v="1"/>
    <x v="6"/>
    <s v="TURKEY"/>
    <s v="ANKARA BOO"/>
    <x v="0"/>
    <x v="2"/>
    <n v="1"/>
    <s v="Global"/>
    <n v="0.95"/>
    <x v="0"/>
    <n v="763.1"/>
    <n v="763.1"/>
    <n v="724.94500000000005"/>
  </r>
  <r>
    <x v="1"/>
    <x v="6"/>
    <s v="TURKEY"/>
    <s v="MARMARA"/>
    <x v="0"/>
    <x v="2"/>
    <n v="0.33333000000000002"/>
    <s v="Equity"/>
    <n v="0.33333000000000002"/>
    <x v="0"/>
    <n v="480"/>
    <n v="159.99799999999999"/>
    <n v="159.99799999999999"/>
  </r>
  <r>
    <x v="1"/>
    <x v="6"/>
    <s v="UNITED KINGDOM"/>
    <s v="BARLOCKHART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BLANTYRE"/>
    <x v="5"/>
    <x v="2"/>
    <n v="0.5"/>
    <s v="Equity"/>
    <n v="0.5"/>
    <x v="0"/>
    <n v="12.3"/>
    <n v="6.15"/>
    <n v="6.15"/>
  </r>
  <r>
    <x v="1"/>
    <x v="6"/>
    <s v="UNITED KINGDOM"/>
    <s v="CARSINGTON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CRAIGENGELT"/>
    <x v="5"/>
    <x v="2"/>
    <n v="0.5"/>
    <s v="Equity"/>
    <n v="0.5"/>
    <x v="0"/>
    <n v="20"/>
    <n v="10"/>
    <n v="10"/>
  </r>
  <r>
    <x v="1"/>
    <x v="6"/>
    <s v="UNITED KINGDOM"/>
    <s v="CRIMP"/>
    <x v="5"/>
    <x v="2"/>
    <n v="0.5"/>
    <s v="Equity"/>
    <n v="0.5"/>
    <x v="0"/>
    <n v="2.4"/>
    <n v="1.2"/>
    <n v="1.2"/>
  </r>
  <r>
    <x v="1"/>
    <x v="6"/>
    <s v="UNITED KINGDOM"/>
    <s v="DEESIDE"/>
    <x v="0"/>
    <x v="1"/>
    <n v="1"/>
    <s v="Global"/>
    <n v="0.75"/>
    <x v="0"/>
    <n v="515"/>
    <n v="515"/>
    <n v="386.25"/>
  </r>
  <r>
    <x v="1"/>
    <x v="6"/>
    <s v="UNITED KINGDOM"/>
    <s v="EGGBOROUGH"/>
    <x v="7"/>
    <x v="1"/>
    <n v="0"/>
    <s v="Not consolidated"/>
    <n v="9.7000000000000003E-2"/>
    <x v="0"/>
    <n v="1960"/>
    <n v="0"/>
    <n v="190.12"/>
  </r>
  <r>
    <x v="1"/>
    <x v="6"/>
    <s v="UNITED KINGDOM"/>
    <s v="FIRST HYDRO"/>
    <x v="4"/>
    <x v="1"/>
    <n v="1"/>
    <s v="Global"/>
    <n v="0.75"/>
    <x v="0"/>
    <n v="2088"/>
    <n v="2088"/>
    <n v="1566"/>
  </r>
  <r>
    <x v="1"/>
    <x v="6"/>
    <s v="UNITED KINGDOM"/>
    <s v="FLIMBY"/>
    <x v="5"/>
    <x v="2"/>
    <n v="0.5"/>
    <s v="Equity"/>
    <n v="0.5"/>
    <x v="0"/>
    <n v="6.15"/>
    <n v="3.0750000000000002"/>
    <n v="3.0750000000000002"/>
  </r>
  <r>
    <x v="1"/>
    <x v="6"/>
    <s v="UNITED KINGDOM"/>
    <s v="INDIAN QUEENS"/>
    <x v="2"/>
    <x v="1"/>
    <n v="1"/>
    <s v="Global"/>
    <n v="0.75"/>
    <x v="0"/>
    <n v="129.19999999999999"/>
    <n v="129.19999999999999"/>
    <n v="96.9"/>
  </r>
  <r>
    <x v="1"/>
    <x v="6"/>
    <s v="UNITED KINGDOM"/>
    <s v="RUGELEY B"/>
    <x v="7"/>
    <x v="1"/>
    <n v="1"/>
    <s v="Global"/>
    <n v="0.75"/>
    <x v="0"/>
    <n v="1026"/>
    <n v="1026"/>
    <n v="769.5"/>
  </r>
  <r>
    <x v="1"/>
    <x v="6"/>
    <s v="UNITED KINGDOM"/>
    <s v="SALTEND"/>
    <x v="0"/>
    <x v="3"/>
    <n v="1"/>
    <s v="Global"/>
    <n v="0.75"/>
    <x v="0"/>
    <n v="1197"/>
    <n v="1197"/>
    <n v="897.75"/>
  </r>
  <r>
    <x v="1"/>
    <x v="6"/>
    <s v="UNITED KINGDOM"/>
    <s v="SOBER"/>
    <x v="5"/>
    <x v="2"/>
    <n v="0.5"/>
    <s v="Equity"/>
    <n v="0.5"/>
    <x v="0"/>
    <n v="12.3"/>
    <n v="6.15"/>
    <n v="6.15"/>
  </r>
  <r>
    <x v="2"/>
    <x v="7"/>
    <s v="FRANCE"/>
    <s v="BERGERAC NC"/>
    <x v="0"/>
    <x v="4"/>
    <n v="1"/>
    <s v="Global"/>
    <n v="1"/>
    <x v="0"/>
    <n v="5"/>
    <n v="5"/>
    <n v="5"/>
  </r>
  <r>
    <x v="2"/>
    <x v="7"/>
    <s v="FRANCE"/>
    <s v="BIO COGELYO NORMANDIE"/>
    <x v="3"/>
    <x v="4"/>
    <n v="1"/>
    <s v="Global"/>
    <n v="1"/>
    <x v="0"/>
    <n v="9"/>
    <n v="9"/>
    <n v="9"/>
  </r>
  <r>
    <x v="2"/>
    <x v="7"/>
    <s v="FRANCE"/>
    <s v="CHALON EST"/>
    <x v="0"/>
    <x v="4"/>
    <n v="1"/>
    <s v="Global"/>
    <n v="1"/>
    <x v="0"/>
    <n v="20.919"/>
    <n v="20.919"/>
    <n v="20.919"/>
  </r>
  <r>
    <x v="2"/>
    <x v="7"/>
    <s v="FRANCE"/>
    <s v="CHAMBÉRY INST BISSY-BASSENS"/>
    <x v="0"/>
    <x v="4"/>
    <n v="1"/>
    <s v="Global"/>
    <n v="1"/>
    <x v="0"/>
    <n v="11"/>
    <n v="11"/>
    <n v="11"/>
  </r>
  <r>
    <x v="2"/>
    <x v="7"/>
    <s v="FRANCE"/>
    <s v="CHAUFFERIE CONDAT"/>
    <x v="0"/>
    <x v="4"/>
    <n v="1"/>
    <s v="Global"/>
    <n v="1"/>
    <x v="0"/>
    <n v="14.5"/>
    <n v="14.5"/>
    <n v="14.5"/>
  </r>
  <r>
    <x v="2"/>
    <x v="7"/>
    <s v="FRANCE"/>
    <s v="CHAUFFERIE DE MEUDON"/>
    <x v="0"/>
    <x v="4"/>
    <n v="1"/>
    <s v="Global"/>
    <n v="1"/>
    <x v="0"/>
    <n v="6.3760000000000003"/>
    <n v="6.3760000000000003"/>
    <n v="6.3760000000000003"/>
  </r>
  <r>
    <x v="2"/>
    <x v="7"/>
    <s v="FRANCE"/>
    <s v="CHAUFFERIE DE PARLY 2 (LE CHESNAY)"/>
    <x v="0"/>
    <x v="4"/>
    <n v="1"/>
    <s v="Global"/>
    <n v="1"/>
    <x v="0"/>
    <n v="8.1"/>
    <n v="8.1"/>
    <n v="8.1"/>
  </r>
  <r>
    <x v="2"/>
    <x v="7"/>
    <s v="FRANCE"/>
    <s v="CHAUFFERIE DE VÉLIZY-V3"/>
    <x v="0"/>
    <x v="4"/>
    <n v="1"/>
    <s v="Global"/>
    <n v="1"/>
    <x v="0"/>
    <n v="9.4190000000000005"/>
    <n v="9.4190000000000005"/>
    <n v="9.4190000000000005"/>
  </r>
  <r>
    <x v="2"/>
    <x v="7"/>
    <s v="FRANCE"/>
    <s v="CHAUFFERIE SVCU VERSAILLES"/>
    <x v="0"/>
    <x v="4"/>
    <n v="1"/>
    <s v="Global"/>
    <n v="1"/>
    <x v="0"/>
    <n v="10.372999999999999"/>
    <n v="10.372999999999999"/>
    <n v="10.372999999999999"/>
  </r>
  <r>
    <x v="2"/>
    <x v="7"/>
    <s v="FRANCE"/>
    <s v="CLE COGÉNÉRATION SETHELEC D'ARLES"/>
    <x v="0"/>
    <x v="4"/>
    <n v="1"/>
    <s v="Global"/>
    <n v="1"/>
    <x v="0"/>
    <n v="44"/>
    <n v="44"/>
    <n v="44"/>
  </r>
  <r>
    <x v="2"/>
    <x v="7"/>
    <s v="FRANCE"/>
    <s v="CLE COGÉNÉRATION SETHELEC SAILLAT"/>
    <x v="0"/>
    <x v="4"/>
    <n v="1"/>
    <s v="Global"/>
    <n v="1"/>
    <x v="0"/>
    <n v="23"/>
    <n v="23"/>
    <n v="23"/>
  </r>
  <r>
    <x v="2"/>
    <x v="7"/>
    <s v="FRANCE"/>
    <s v="CLE ST MICHEL/ORGE"/>
    <x v="0"/>
    <x v="4"/>
    <n v="1"/>
    <s v="Global"/>
    <n v="1"/>
    <x v="0"/>
    <n v="7"/>
    <n v="7"/>
    <n v="7"/>
  </r>
  <r>
    <x v="2"/>
    <x v="7"/>
    <s v="FRANCE"/>
    <s v="COFELY CENTRE OUEST"/>
    <x v="0"/>
    <x v="4"/>
    <n v="1"/>
    <s v="Global"/>
    <n v="1"/>
    <x v="0"/>
    <n v="41.816000000000003"/>
    <n v="41.816000000000003"/>
    <n v="41.816000000000003"/>
  </r>
  <r>
    <x v="2"/>
    <x v="7"/>
    <s v="FRANCE"/>
    <s v="COFELY NORD-EST"/>
    <x v="3"/>
    <x v="4"/>
    <n v="1"/>
    <s v="Global"/>
    <n v="1"/>
    <x v="0"/>
    <n v="6.4"/>
    <n v="6.4"/>
    <n v="6.4"/>
  </r>
  <r>
    <x v="2"/>
    <x v="7"/>
    <s v="FRANCE"/>
    <s v="COFELY NORD-EST"/>
    <x v="0"/>
    <x v="4"/>
    <n v="1"/>
    <s v="Global"/>
    <n v="1"/>
    <x v="0"/>
    <n v="82.150999999999996"/>
    <n v="82.150999999999996"/>
    <n v="82.150999999999996"/>
  </r>
  <r>
    <x v="2"/>
    <x v="7"/>
    <s v="FRANCE"/>
    <s v="COFELY RÉSEAUX IDF"/>
    <x v="0"/>
    <x v="4"/>
    <n v="1"/>
    <s v="Global"/>
    <n v="1"/>
    <x v="0"/>
    <n v="10.093"/>
    <n v="10.093"/>
    <n v="10.093"/>
  </r>
  <r>
    <x v="2"/>
    <x v="7"/>
    <s v="FRANCE"/>
    <s v="COFELY SERVICES IDF ES"/>
    <x v="0"/>
    <x v="4"/>
    <n v="1"/>
    <s v="Global"/>
    <n v="1"/>
    <x v="0"/>
    <n v="21.835999999999999"/>
    <n v="21.835999999999999"/>
    <n v="21.835999999999999"/>
  </r>
  <r>
    <x v="2"/>
    <x v="7"/>
    <s v="FRANCE"/>
    <s v="COFELY SUD EST - ENR BIOGAZ"/>
    <x v="7"/>
    <x v="4"/>
    <n v="1"/>
    <s v="Global"/>
    <n v="1"/>
    <x v="0"/>
    <n v="8"/>
    <n v="8"/>
    <n v="8"/>
  </r>
  <r>
    <x v="2"/>
    <x v="7"/>
    <s v="FRANCE"/>
    <s v="COFELY SUD EST - ENR SOLAIRE"/>
    <x v="1"/>
    <x v="4"/>
    <n v="1"/>
    <s v="Global"/>
    <n v="1"/>
    <x v="0"/>
    <n v="7.0000000000000001E-3"/>
    <n v="7.0000000000000001E-3"/>
    <n v="7.0000000000000001E-3"/>
  </r>
  <r>
    <x v="2"/>
    <x v="7"/>
    <s v="FRANCE"/>
    <s v="COFELY SUD OUEST"/>
    <x v="3"/>
    <x v="4"/>
    <n v="1"/>
    <s v="Global"/>
    <n v="1"/>
    <x v="0"/>
    <n v="37"/>
    <n v="37"/>
    <n v="37"/>
  </r>
  <r>
    <x v="2"/>
    <x v="7"/>
    <s v="FRANCE"/>
    <s v="COFELY SUD OUEST"/>
    <x v="0"/>
    <x v="4"/>
    <n v="1"/>
    <s v="Global"/>
    <n v="1"/>
    <x v="0"/>
    <n v="94.366"/>
    <n v="94.366"/>
    <n v="94.366"/>
  </r>
  <r>
    <x v="2"/>
    <x v="7"/>
    <s v="FRANCE"/>
    <s v="COFELY SUD-EST"/>
    <x v="0"/>
    <x v="4"/>
    <n v="1"/>
    <s v="Global"/>
    <n v="1"/>
    <x v="0"/>
    <n v="76.727000000000004"/>
    <n v="76.727000000000004"/>
    <n v="76.727000000000004"/>
  </r>
  <r>
    <x v="2"/>
    <x v="7"/>
    <s v="FRANCE"/>
    <s v="COGELYO FORT DE L'EST"/>
    <x v="0"/>
    <x v="4"/>
    <n v="1"/>
    <s v="Global"/>
    <n v="1"/>
    <x v="0"/>
    <n v="37.488"/>
    <n v="37.488"/>
    <n v="37.488"/>
  </r>
  <r>
    <x v="2"/>
    <x v="7"/>
    <s v="FRANCE"/>
    <s v="COGELYO GTDF"/>
    <x v="0"/>
    <x v="4"/>
    <n v="1"/>
    <s v="Global"/>
    <n v="1"/>
    <x v="0"/>
    <n v="10.8"/>
    <n v="10.8"/>
    <n v="10.8"/>
  </r>
  <r>
    <x v="2"/>
    <x v="7"/>
    <s v="FRANCE"/>
    <s v="COGÉNÉRATION INDUSTRIELLE SITE CONDAT"/>
    <x v="0"/>
    <x v="4"/>
    <n v="1"/>
    <s v="Global"/>
    <n v="1"/>
    <x v="0"/>
    <n v="88"/>
    <n v="88"/>
    <n v="88"/>
  </r>
  <r>
    <x v="2"/>
    <x v="7"/>
    <s v="FRANCE"/>
    <s v="COMPIÈGNE"/>
    <x v="0"/>
    <x v="4"/>
    <n v="1"/>
    <s v="Global"/>
    <n v="1"/>
    <x v="0"/>
    <n v="4.7389999999999999"/>
    <n v="4.7389999999999999"/>
    <n v="4.7389999999999999"/>
  </r>
  <r>
    <x v="2"/>
    <x v="7"/>
    <s v="FRANCE"/>
    <s v="CONSTELLATION UTILITÉS SERVICES"/>
    <x v="0"/>
    <x v="4"/>
    <n v="1"/>
    <s v="Global"/>
    <n v="1"/>
    <x v="0"/>
    <n v="6"/>
    <n v="6"/>
    <n v="6"/>
  </r>
  <r>
    <x v="2"/>
    <x v="7"/>
    <s v="FRANCE"/>
    <s v="CPCU SNC COGEN VITRY"/>
    <x v="0"/>
    <x v="4"/>
    <n v="1"/>
    <s v="Global"/>
    <n v="1"/>
    <x v="0"/>
    <n v="130"/>
    <n v="130"/>
    <n v="130"/>
  </r>
  <r>
    <x v="2"/>
    <x v="7"/>
    <s v="FRANCE"/>
    <s v="CPCU ST OUEN"/>
    <x v="7"/>
    <x v="4"/>
    <n v="1"/>
    <s v="Global"/>
    <n v="1"/>
    <x v="0"/>
    <n v="7"/>
    <n v="7"/>
    <n v="7"/>
  </r>
  <r>
    <x v="2"/>
    <x v="7"/>
    <s v="FRANCE"/>
    <s v="CPCU ST OUEN"/>
    <x v="0"/>
    <x v="4"/>
    <n v="1"/>
    <s v="Global"/>
    <n v="1"/>
    <x v="0"/>
    <n v="130"/>
    <n v="130"/>
    <n v="130"/>
  </r>
  <r>
    <x v="2"/>
    <x v="7"/>
    <s v="FRANCE"/>
    <s v="ENERSOL"/>
    <x v="0"/>
    <x v="4"/>
    <n v="1"/>
    <s v="Global"/>
    <n v="1"/>
    <x v="0"/>
    <n v="55"/>
    <n v="55"/>
    <n v="55"/>
  </r>
  <r>
    <x v="2"/>
    <x v="7"/>
    <s v="FRANCE"/>
    <s v="FICOBEL"/>
    <x v="0"/>
    <x v="4"/>
    <n v="1"/>
    <s v="Global"/>
    <n v="1"/>
    <x v="0"/>
    <n v="12"/>
    <n v="12"/>
    <n v="12"/>
  </r>
  <r>
    <x v="2"/>
    <x v="7"/>
    <s v="FRANCE"/>
    <s v="GENNEDITH"/>
    <x v="0"/>
    <x v="4"/>
    <n v="1"/>
    <s v="Global"/>
    <n v="1"/>
    <x v="0"/>
    <n v="4.5129999999999999"/>
    <n v="4.5129999999999999"/>
    <n v="4.5129999999999999"/>
  </r>
  <r>
    <x v="2"/>
    <x v="7"/>
    <s v="FRANCE"/>
    <s v="GREEN YELLOW HOLDING - ENR SOLAIRE"/>
    <x v="1"/>
    <x v="4"/>
    <n v="1"/>
    <s v="Global"/>
    <n v="1"/>
    <x v="0"/>
    <n v="4.6660000000000004"/>
    <n v="4.6660000000000004"/>
    <n v="4.6660000000000004"/>
  </r>
  <r>
    <x v="2"/>
    <x v="7"/>
    <s v="FRANCE"/>
    <s v="LE MANS"/>
    <x v="0"/>
    <x v="4"/>
    <n v="1"/>
    <s v="Global"/>
    <n v="1"/>
    <x v="0"/>
    <n v="8.843"/>
    <n v="8.843"/>
    <n v="8.843"/>
  </r>
  <r>
    <x v="2"/>
    <x v="7"/>
    <s v="FRANCE"/>
    <s v="NE VARIETUR"/>
    <x v="0"/>
    <x v="4"/>
    <n v="1"/>
    <s v="Global"/>
    <n v="1"/>
    <x v="0"/>
    <n v="11.481999999999999"/>
    <n v="11.481999999999999"/>
    <n v="11.481999999999999"/>
  </r>
  <r>
    <x v="2"/>
    <x v="7"/>
    <s v="FRANCE"/>
    <s v="RENNES"/>
    <x v="0"/>
    <x v="4"/>
    <n v="1"/>
    <s v="Global"/>
    <n v="1"/>
    <x v="0"/>
    <n v="9.4429999999999996"/>
    <n v="9.4429999999999996"/>
    <n v="9.4429999999999996"/>
  </r>
  <r>
    <x v="2"/>
    <x v="7"/>
    <s v="FRANCE"/>
    <s v="SDC FIRMINY"/>
    <x v="0"/>
    <x v="4"/>
    <n v="1"/>
    <s v="Global"/>
    <n v="1"/>
    <x v="0"/>
    <n v="5"/>
    <n v="5"/>
    <n v="5"/>
  </r>
  <r>
    <x v="2"/>
    <x v="7"/>
    <s v="FRANCE"/>
    <s v="SODC"/>
    <x v="0"/>
    <x v="4"/>
    <n v="1"/>
    <s v="Global"/>
    <n v="1"/>
    <x v="0"/>
    <n v="6.8"/>
    <n v="6.8"/>
    <n v="6.8"/>
  </r>
  <r>
    <x v="2"/>
    <x v="7"/>
    <s v="FRANCE"/>
    <s v="VAULX EN VELIN"/>
    <x v="0"/>
    <x v="4"/>
    <n v="1"/>
    <s v="Global"/>
    <n v="1"/>
    <x v="0"/>
    <n v="5.3849999999999998"/>
    <n v="5.3849999999999998"/>
    <n v="5.3849999999999998"/>
  </r>
  <r>
    <x v="2"/>
    <x v="7"/>
    <s v="FRENCH POLYNESIA (TOM)"/>
    <s v="CENTRALE E. MARTIN"/>
    <x v="2"/>
    <x v="4"/>
    <n v="1"/>
    <s v="Global"/>
    <n v="1"/>
    <x v="0"/>
    <n v="122.8"/>
    <n v="122.8"/>
    <n v="122.8"/>
  </r>
  <r>
    <x v="2"/>
    <x v="7"/>
    <s v="FRENCH POLYNESIA (TOM)"/>
    <s v="CENTRALE VAIRAATOA"/>
    <x v="2"/>
    <x v="4"/>
    <n v="1"/>
    <s v="Global"/>
    <n v="1"/>
    <x v="0"/>
    <n v="35"/>
    <n v="35"/>
    <n v="35"/>
  </r>
  <r>
    <x v="2"/>
    <x v="7"/>
    <s v="FRENCH POLYNESIA (TOM)"/>
    <s v="EDT - ENR HYDRO"/>
    <x v="4"/>
    <x v="4"/>
    <n v="1"/>
    <s v="Global"/>
    <n v="1"/>
    <x v="0"/>
    <n v="47.8"/>
    <n v="47.8"/>
    <n v="47.8"/>
  </r>
  <r>
    <x v="2"/>
    <x v="7"/>
    <s v="FRENCH POLYNESIA (TOM)"/>
    <s v="EDT - ENR SOLAIRE"/>
    <x v="1"/>
    <x v="4"/>
    <n v="1"/>
    <s v="Global"/>
    <n v="1"/>
    <x v="0"/>
    <n v="0.54700000000000004"/>
    <n v="0.54700000000000004"/>
    <n v="0.54700000000000004"/>
  </r>
  <r>
    <x v="2"/>
    <x v="7"/>
    <s v="FRENCH POLYNESIA (TOM)"/>
    <s v="TAHITI INT OM"/>
    <x v="2"/>
    <x v="4"/>
    <n v="1"/>
    <s v="Global"/>
    <n v="1"/>
    <x v="0"/>
    <n v="113.42"/>
    <n v="113.42"/>
    <n v="113.42"/>
  </r>
  <r>
    <x v="2"/>
    <x v="7"/>
    <s v="GERMANY"/>
    <s v="COFELY DEUTSCHLAND GMBH"/>
    <x v="3"/>
    <x v="4"/>
    <n v="1"/>
    <s v="Global"/>
    <n v="1"/>
    <x v="0"/>
    <n v="1.19"/>
    <n v="1.19"/>
    <n v="1.19"/>
  </r>
  <r>
    <x v="2"/>
    <x v="7"/>
    <s v="GERMANY"/>
    <s v="COFELY DEUTSCHLAND GMBH"/>
    <x v="0"/>
    <x v="4"/>
    <n v="1"/>
    <s v="Global"/>
    <n v="1"/>
    <x v="0"/>
    <n v="8.1370000000000005"/>
    <n v="8.1370000000000005"/>
    <n v="8.1370000000000005"/>
  </r>
  <r>
    <x v="2"/>
    <x v="7"/>
    <s v="ITALY"/>
    <s v="CENTRALE DI MICHELIN"/>
    <x v="0"/>
    <x v="4"/>
    <n v="1"/>
    <s v="Global"/>
    <n v="1"/>
    <x v="0"/>
    <n v="45.85"/>
    <n v="45.85"/>
    <n v="45.85"/>
  </r>
  <r>
    <x v="2"/>
    <x v="7"/>
    <s v="ITALY"/>
    <s v="CENTRALE DI SPINETTA MARENGO"/>
    <x v="0"/>
    <x v="4"/>
    <n v="1"/>
    <s v="Global"/>
    <n v="1"/>
    <x v="0"/>
    <n v="22.23"/>
    <n v="22.23"/>
    <n v="22.2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82">
  <r>
    <x v="0"/>
    <x v="0"/>
    <s v="BELGIUM"/>
    <s v="AALST 2"/>
    <x v="0"/>
    <x v="0"/>
    <n v="1"/>
    <s v="Global"/>
    <n v="1"/>
    <x v="0"/>
    <n v="53"/>
    <n v="53"/>
    <n v="53"/>
  </r>
  <r>
    <x v="0"/>
    <x v="0"/>
    <s v="BELGIUM"/>
    <s v="AALST 3"/>
    <x v="1"/>
    <x v="1"/>
    <n v="1"/>
    <s v="Global"/>
    <n v="1"/>
    <x v="0"/>
    <n v="0.89"/>
    <n v="0.89"/>
    <n v="0.89"/>
  </r>
  <r>
    <x v="0"/>
    <x v="0"/>
    <s v="BELGIUM"/>
    <s v="AALTER"/>
    <x v="2"/>
    <x v="1"/>
    <n v="1"/>
    <s v="Global"/>
    <n v="1"/>
    <x v="0"/>
    <n v="18"/>
    <n v="18"/>
    <n v="18"/>
  </r>
  <r>
    <x v="0"/>
    <x v="0"/>
    <s v="BELGIUM"/>
    <s v="AMERCOEUR"/>
    <x v="0"/>
    <x v="1"/>
    <n v="1"/>
    <s v="Global"/>
    <n v="1"/>
    <x v="0"/>
    <n v="451"/>
    <n v="451"/>
    <n v="451"/>
  </r>
  <r>
    <x v="0"/>
    <x v="0"/>
    <s v="BELGIUM"/>
    <s v="ARDOOIE"/>
    <x v="1"/>
    <x v="1"/>
    <n v="1"/>
    <s v="Global"/>
    <n v="1"/>
    <x v="0"/>
    <n v="0.221"/>
    <n v="0.221"/>
    <n v="0.221"/>
  </r>
  <r>
    <x v="0"/>
    <x v="0"/>
    <s v="BELGIUM"/>
    <s v="AWIRS"/>
    <x v="3"/>
    <x v="1"/>
    <n v="1"/>
    <s v="Global"/>
    <n v="1"/>
    <x v="0"/>
    <n v="80"/>
    <n v="80"/>
    <n v="80"/>
  </r>
  <r>
    <x v="0"/>
    <x v="0"/>
    <s v="BELGIUM"/>
    <s v="AWIRS"/>
    <x v="2"/>
    <x v="1"/>
    <n v="1"/>
    <s v="Global"/>
    <n v="1"/>
    <x v="0"/>
    <n v="15"/>
    <n v="15"/>
    <n v="15"/>
  </r>
  <r>
    <x v="0"/>
    <x v="0"/>
    <s v="BELGIUM"/>
    <s v="BARDONWEZ"/>
    <x v="4"/>
    <x v="1"/>
    <n v="1"/>
    <s v="Global"/>
    <n v="1"/>
    <x v="0"/>
    <n v="3.5000000000000003E-2"/>
    <n v="3.5000000000000003E-2"/>
    <n v="3.5000000000000003E-2"/>
  </r>
  <r>
    <x v="0"/>
    <x v="0"/>
    <s v="BELGIUM"/>
    <s v="BEERSE"/>
    <x v="2"/>
    <x v="1"/>
    <n v="1"/>
    <s v="Global"/>
    <n v="1"/>
    <x v="0"/>
    <n v="32"/>
    <n v="32"/>
    <n v="32"/>
  </r>
  <r>
    <x v="0"/>
    <x v="0"/>
    <s v="BELGIUM"/>
    <s v="BEVERCE (ROBERTVILLE)"/>
    <x v="4"/>
    <x v="1"/>
    <n v="1"/>
    <s v="Global"/>
    <n v="1"/>
    <x v="0"/>
    <n v="9.1999999999999993"/>
    <n v="9.1999999999999993"/>
    <n v="9.1999999999999993"/>
  </r>
  <r>
    <x v="0"/>
    <x v="0"/>
    <s v="BELGIUM"/>
    <s v="BEVEREN"/>
    <x v="0"/>
    <x v="0"/>
    <n v="1"/>
    <s v="Global"/>
    <n v="1"/>
    <x v="0"/>
    <n v="25.026"/>
    <n v="25.026"/>
    <n v="25.026"/>
  </r>
  <r>
    <x v="0"/>
    <x v="0"/>
    <s v="BELGIUM"/>
    <s v="BEVEREN 2"/>
    <x v="2"/>
    <x v="2"/>
    <n v="1"/>
    <s v="Global"/>
    <n v="1"/>
    <x v="0"/>
    <n v="20"/>
    <n v="20"/>
    <n v="20"/>
  </r>
  <r>
    <x v="0"/>
    <x v="0"/>
    <s v="BELGIUM"/>
    <s v="BUDA"/>
    <x v="2"/>
    <x v="1"/>
    <n v="1"/>
    <s v="Global"/>
    <n v="1"/>
    <x v="0"/>
    <n v="18"/>
    <n v="18"/>
    <n v="18"/>
  </r>
  <r>
    <x v="0"/>
    <x v="0"/>
    <s v="BELGIUM"/>
    <s v="BULLINGEN"/>
    <x v="5"/>
    <x v="1"/>
    <n v="1"/>
    <s v="Global"/>
    <n v="1"/>
    <x v="0"/>
    <n v="12"/>
    <n v="12"/>
    <n v="12"/>
  </r>
  <r>
    <x v="0"/>
    <x v="0"/>
    <s v="BELGIUM"/>
    <s v="BÜTGENBACH HYD"/>
    <x v="4"/>
    <x v="1"/>
    <n v="1"/>
    <s v="Global"/>
    <n v="1"/>
    <x v="0"/>
    <n v="1.8"/>
    <n v="1.8"/>
    <n v="1.8"/>
  </r>
  <r>
    <x v="0"/>
    <x v="0"/>
    <s v="BELGIUM"/>
    <s v="BÜTGENBACH WT"/>
    <x v="5"/>
    <x v="1"/>
    <n v="1"/>
    <s v="Global"/>
    <n v="1"/>
    <x v="0"/>
    <n v="8"/>
    <n v="8"/>
    <n v="8"/>
  </r>
  <r>
    <x v="0"/>
    <x v="0"/>
    <s v="BELGIUM"/>
    <s v="CIERREUX"/>
    <x v="2"/>
    <x v="1"/>
    <n v="1"/>
    <s v="Global"/>
    <n v="1"/>
    <x v="0"/>
    <n v="17"/>
    <n v="17"/>
    <n v="17"/>
  </r>
  <r>
    <x v="0"/>
    <x v="0"/>
    <s v="BELGIUM"/>
    <s v="CIERREUX 2"/>
    <x v="4"/>
    <x v="1"/>
    <n v="1"/>
    <s v="Global"/>
    <n v="1"/>
    <x v="0"/>
    <n v="0.1"/>
    <n v="0.1"/>
    <n v="0.1"/>
  </r>
  <r>
    <x v="0"/>
    <x v="0"/>
    <s v="BELGIUM"/>
    <s v="COO"/>
    <x v="4"/>
    <x v="1"/>
    <n v="1"/>
    <s v="Global"/>
    <n v="1"/>
    <x v="0"/>
    <n v="1164"/>
    <n v="1164"/>
    <n v="1164"/>
  </r>
  <r>
    <x v="0"/>
    <x v="0"/>
    <s v="BELGIUM"/>
    <s v="COO DERIVATION"/>
    <x v="4"/>
    <x v="1"/>
    <n v="1"/>
    <s v="Global"/>
    <n v="1"/>
    <x v="0"/>
    <n v="0.4"/>
    <n v="0.4"/>
    <n v="0.4"/>
  </r>
  <r>
    <x v="0"/>
    <x v="0"/>
    <s v="BELGIUM"/>
    <s v="DENDERMONDE"/>
    <x v="5"/>
    <x v="1"/>
    <n v="1"/>
    <s v="Global"/>
    <n v="1"/>
    <x v="0"/>
    <n v="4.5999999999999996"/>
    <n v="4.5999999999999996"/>
    <n v="4.5999999999999996"/>
  </r>
  <r>
    <x v="0"/>
    <x v="0"/>
    <s v="BELGIUM"/>
    <s v="DEUX-ACREN"/>
    <x v="2"/>
    <x v="1"/>
    <n v="1"/>
    <s v="Global"/>
    <n v="1"/>
    <x v="0"/>
    <n v="18"/>
    <n v="18"/>
    <n v="18"/>
  </r>
  <r>
    <x v="0"/>
    <x v="0"/>
    <s v="BELGIUM"/>
    <s v="DOEL"/>
    <x v="6"/>
    <x v="1"/>
    <n v="1"/>
    <s v="Global"/>
    <n v="1"/>
    <x v="0"/>
    <n v="2472"/>
    <n v="2472"/>
    <n v="2472"/>
  </r>
  <r>
    <x v="0"/>
    <x v="0"/>
    <s v="BELGIUM"/>
    <s v="DOUR"/>
    <x v="5"/>
    <x v="1"/>
    <n v="1"/>
    <s v="Global"/>
    <n v="1"/>
    <x v="0"/>
    <n v="10"/>
    <n v="10"/>
    <n v="10"/>
  </r>
  <r>
    <x v="0"/>
    <x v="0"/>
    <s v="BELGIUM"/>
    <s v="DROGENBOS"/>
    <x v="0"/>
    <x v="1"/>
    <n v="1"/>
    <s v="Global"/>
    <n v="1"/>
    <x v="0"/>
    <n v="78"/>
    <n v="78"/>
    <n v="78"/>
  </r>
  <r>
    <x v="0"/>
    <x v="0"/>
    <s v="BELGIUM"/>
    <s v="DROGENBOS"/>
    <x v="0"/>
    <x v="1"/>
    <n v="1"/>
    <s v="Global"/>
    <n v="1"/>
    <x v="0"/>
    <n v="460"/>
    <n v="460"/>
    <n v="460"/>
  </r>
  <r>
    <x v="0"/>
    <x v="0"/>
    <s v="BELGIUM"/>
    <s v="EKE-NAZARETH"/>
    <x v="1"/>
    <x v="1"/>
    <n v="1"/>
    <s v="Global"/>
    <n v="1"/>
    <x v="0"/>
    <n v="0.24199999999999999"/>
    <n v="0.24199999999999999"/>
    <n v="0.24199999999999999"/>
  </r>
  <r>
    <x v="0"/>
    <x v="0"/>
    <s v="BELGIUM"/>
    <s v="FRASNES-LEZ-ANVAING"/>
    <x v="5"/>
    <x v="1"/>
    <n v="1"/>
    <s v="Global"/>
    <n v="1"/>
    <x v="0"/>
    <n v="4.0999999999999996"/>
    <n v="4.0999999999999996"/>
    <n v="4.0999999999999996"/>
  </r>
  <r>
    <x v="0"/>
    <x v="0"/>
    <s v="BELGIUM"/>
    <s v="GEMBLOUX"/>
    <x v="5"/>
    <x v="1"/>
    <n v="0.498"/>
    <s v="Equity"/>
    <n v="0.498"/>
    <x v="0"/>
    <n v="9"/>
    <n v="4.4820000000000002"/>
    <n v="4.4820000000000002"/>
  </r>
  <r>
    <x v="0"/>
    <x v="0"/>
    <s v="BELGIUM"/>
    <s v="GENK"/>
    <x v="5"/>
    <x v="1"/>
    <n v="1"/>
    <s v="Global"/>
    <n v="1"/>
    <x v="0"/>
    <n v="4"/>
    <n v="4"/>
    <n v="4"/>
  </r>
  <r>
    <x v="0"/>
    <x v="0"/>
    <s v="BELGIUM"/>
    <s v="GENK ZUID"/>
    <x v="5"/>
    <x v="1"/>
    <n v="0.5"/>
    <s v="Equity"/>
    <n v="0.5"/>
    <x v="1"/>
    <n v="2"/>
    <n v="1"/>
    <n v="1"/>
  </r>
  <r>
    <x v="0"/>
    <x v="0"/>
    <s v="BELGIUM"/>
    <s v="GENT HAVEN"/>
    <x v="5"/>
    <x v="1"/>
    <n v="0.5"/>
    <s v="Equity"/>
    <n v="0.5"/>
    <x v="1"/>
    <n v="6"/>
    <n v="3"/>
    <n v="3"/>
  </r>
  <r>
    <x v="0"/>
    <x v="0"/>
    <s v="BELGIUM"/>
    <s v="GHENT"/>
    <x v="5"/>
    <x v="1"/>
    <n v="0.5"/>
    <s v="Equity"/>
    <n v="0.5"/>
    <x v="1"/>
    <n v="6"/>
    <n v="3"/>
    <n v="3"/>
  </r>
  <r>
    <x v="0"/>
    <x v="0"/>
    <s v="BELGIUM"/>
    <s v="GINGELOM"/>
    <x v="5"/>
    <x v="1"/>
    <n v="0.5"/>
    <s v="Equity"/>
    <n v="0.5"/>
    <x v="1"/>
    <n v="14"/>
    <n v="7"/>
    <n v="7"/>
  </r>
  <r>
    <x v="0"/>
    <x v="0"/>
    <s v="BELGIUM"/>
    <s v="HEID-DE-GOREUX"/>
    <x v="4"/>
    <x v="1"/>
    <n v="1"/>
    <s v="Global"/>
    <n v="1"/>
    <x v="0"/>
    <n v="8.1"/>
    <n v="8.1"/>
    <n v="8.1"/>
  </r>
  <r>
    <x v="0"/>
    <x v="0"/>
    <s v="BELGIUM"/>
    <s v="HERDERSBRUG"/>
    <x v="0"/>
    <x v="1"/>
    <n v="1"/>
    <s v="Global"/>
    <n v="1"/>
    <x v="0"/>
    <n v="480.3"/>
    <n v="480.3"/>
    <n v="480.3"/>
  </r>
  <r>
    <x v="0"/>
    <x v="0"/>
    <s v="BELGIUM"/>
    <s v="HERDERSBRUG"/>
    <x v="5"/>
    <x v="1"/>
    <n v="1"/>
    <s v="Global"/>
    <n v="1"/>
    <x v="0"/>
    <n v="2.4"/>
    <n v="2.4"/>
    <n v="2.4"/>
  </r>
  <r>
    <x v="0"/>
    <x v="0"/>
    <s v="BELGIUM"/>
    <s v="HOOGSTRATEN"/>
    <x v="5"/>
    <x v="1"/>
    <n v="1"/>
    <s v="Global"/>
    <n v="0.7"/>
    <x v="0"/>
    <n v="12"/>
    <n v="12"/>
    <n v="8.4"/>
  </r>
  <r>
    <x v="0"/>
    <x v="0"/>
    <s v="BELGIUM"/>
    <s v="IXELLES"/>
    <x v="2"/>
    <x v="1"/>
    <n v="1"/>
    <s v="Global"/>
    <n v="1"/>
    <x v="0"/>
    <n v="18"/>
    <n v="18"/>
    <n v="18"/>
  </r>
  <r>
    <x v="0"/>
    <x v="0"/>
    <s v="BELGIUM"/>
    <s v="IZEGEM"/>
    <x v="5"/>
    <x v="1"/>
    <n v="1"/>
    <s v="Global"/>
    <n v="0.7"/>
    <x v="0"/>
    <n v="4"/>
    <n v="4"/>
    <n v="2.8"/>
  </r>
  <r>
    <x v="0"/>
    <x v="0"/>
    <s v="BELGIUM"/>
    <s v="JEMEPPE-SUR-SAMBRE"/>
    <x v="0"/>
    <x v="2"/>
    <n v="1"/>
    <s v="Global"/>
    <n v="1"/>
    <x v="0"/>
    <n v="94"/>
    <n v="94"/>
    <n v="94"/>
  </r>
  <r>
    <x v="0"/>
    <x v="0"/>
    <s v="BELGIUM"/>
    <s v="KASTERLEE"/>
    <x v="5"/>
    <x v="1"/>
    <n v="1"/>
    <s v="Global"/>
    <n v="0.7"/>
    <x v="0"/>
    <n v="0.66"/>
    <n v="0.66"/>
    <n v="0.46200000000000002"/>
  </r>
  <r>
    <x v="0"/>
    <x v="0"/>
    <s v="BELGIUM"/>
    <s v="KRUISHOUTEM"/>
    <x v="1"/>
    <x v="1"/>
    <n v="1"/>
    <s v="Global"/>
    <n v="1"/>
    <x v="0"/>
    <n v="1.077"/>
    <n v="1.077"/>
    <n v="1.077"/>
  </r>
  <r>
    <x v="0"/>
    <x v="0"/>
    <s v="BELGIUM"/>
    <s v="LA VIERRE"/>
    <x v="4"/>
    <x v="1"/>
    <n v="1"/>
    <s v="Global"/>
    <n v="1"/>
    <x v="0"/>
    <n v="1.9"/>
    <n v="1.9"/>
    <n v="1.9"/>
  </r>
  <r>
    <x v="0"/>
    <x v="0"/>
    <s v="BELGIUM"/>
    <s v="LANAKEN"/>
    <x v="0"/>
    <x v="3"/>
    <n v="1"/>
    <s v="Global"/>
    <n v="1"/>
    <x v="0"/>
    <n v="43"/>
    <n v="43"/>
    <n v="43"/>
  </r>
  <r>
    <x v="0"/>
    <x v="0"/>
    <s v="BELGIUM"/>
    <s v="LANAKEN 2"/>
    <x v="5"/>
    <x v="1"/>
    <n v="1"/>
    <s v="Global"/>
    <n v="0.7"/>
    <x v="0"/>
    <n v="8"/>
    <n v="8"/>
    <n v="5.6"/>
  </r>
  <r>
    <x v="0"/>
    <x v="0"/>
    <s v="BELGIUM"/>
    <s v="LEUVEN"/>
    <x v="1"/>
    <x v="1"/>
    <n v="1"/>
    <s v="Global"/>
    <n v="1"/>
    <x v="0"/>
    <n v="7.0999999999999994E-2"/>
    <n v="7.0999999999999994E-2"/>
    <n v="7.0999999999999994E-2"/>
  </r>
  <r>
    <x v="0"/>
    <x v="0"/>
    <s v="BELGIUM"/>
    <s v="LEUZE-EN-HAINAUT 2"/>
    <x v="5"/>
    <x v="1"/>
    <n v="1"/>
    <s v="Global"/>
    <n v="1"/>
    <x v="0"/>
    <n v="14.35"/>
    <n v="14.35"/>
    <n v="14.35"/>
  </r>
  <r>
    <x v="0"/>
    <x v="0"/>
    <s v="BELGIUM"/>
    <s v="LILLO ENERGY"/>
    <x v="0"/>
    <x v="0"/>
    <n v="0.5"/>
    <s v="Proportional"/>
    <n v="0.5"/>
    <x v="0"/>
    <n v="85"/>
    <n v="42.5"/>
    <n v="42.5"/>
  </r>
  <r>
    <x v="0"/>
    <x v="0"/>
    <s v="BELGIUM"/>
    <s v="LOCHRISTI LAARNE"/>
    <x v="5"/>
    <x v="1"/>
    <n v="1"/>
    <s v="Global"/>
    <n v="0.7"/>
    <x v="0"/>
    <n v="4.0999999999999996"/>
    <n v="4.0999999999999996"/>
    <n v="2.87"/>
  </r>
  <r>
    <x v="0"/>
    <x v="0"/>
    <s v="BELGIUM"/>
    <s v="LORCE"/>
    <x v="4"/>
    <x v="1"/>
    <n v="1"/>
    <s v="Global"/>
    <n v="1"/>
    <x v="0"/>
    <n v="0.1"/>
    <n v="0.1"/>
    <n v="0.1"/>
  </r>
  <r>
    <x v="0"/>
    <x v="0"/>
    <s v="BELGIUM"/>
    <s v="NDR CONTRACT EDF"/>
    <x v="6"/>
    <x v="2"/>
    <n v="1"/>
    <s v="Global"/>
    <n v="1"/>
    <x v="0"/>
    <n v="-481"/>
    <n v="-481"/>
    <n v="-481"/>
  </r>
  <r>
    <x v="0"/>
    <x v="0"/>
    <s v="BELGIUM"/>
    <s v="NDR CONTRACT EON"/>
    <x v="6"/>
    <x v="2"/>
    <n v="1"/>
    <s v="Global"/>
    <n v="1"/>
    <x v="0"/>
    <n v="-349.8"/>
    <n v="-349.8"/>
    <n v="-349.8"/>
  </r>
  <r>
    <x v="0"/>
    <x v="0"/>
    <s v="BELGIUM"/>
    <s v="NDR CONTRACT SPE"/>
    <x v="6"/>
    <x v="2"/>
    <n v="1"/>
    <s v="Global"/>
    <n v="1"/>
    <x v="0"/>
    <n v="-516.37800000000004"/>
    <n v="-516.37800000000004"/>
    <n v="-516.37800000000004"/>
  </r>
  <r>
    <x v="0"/>
    <x v="0"/>
    <s v="BELGIUM"/>
    <s v="NL PDR CONTRACT EON"/>
    <x v="6"/>
    <x v="1"/>
    <n v="1"/>
    <s v="Global"/>
    <n v="1"/>
    <x v="0"/>
    <n v="-188.9"/>
    <n v="-188.9"/>
    <n v="-188.9"/>
  </r>
  <r>
    <x v="0"/>
    <x v="0"/>
    <s v="BELGIUM"/>
    <s v="NOORDSCHOTE"/>
    <x v="2"/>
    <x v="1"/>
    <n v="1"/>
    <s v="Global"/>
    <n v="1"/>
    <x v="0"/>
    <n v="18"/>
    <n v="18"/>
    <n v="18"/>
  </r>
  <r>
    <x v="0"/>
    <x v="0"/>
    <s v="BELGIUM"/>
    <s v="OOSTAKKER"/>
    <x v="5"/>
    <x v="1"/>
    <n v="1"/>
    <s v="Global"/>
    <n v="1"/>
    <x v="0"/>
    <n v="6"/>
    <n v="6"/>
    <n v="6"/>
  </r>
  <r>
    <x v="0"/>
    <x v="0"/>
    <s v="BELGIUM"/>
    <s v="OOSTAKKER 2"/>
    <x v="1"/>
    <x v="1"/>
    <n v="1"/>
    <s v="Global"/>
    <n v="1"/>
    <x v="0"/>
    <n v="0.52100000000000002"/>
    <n v="0.52100000000000002"/>
    <n v="0.52100000000000002"/>
  </r>
  <r>
    <x v="0"/>
    <x v="0"/>
    <s v="BELGIUM"/>
    <s v="OOSTAKKER 3"/>
    <x v="5"/>
    <x v="1"/>
    <n v="1"/>
    <s v="Global"/>
    <n v="1"/>
    <x v="0"/>
    <n v="6.15"/>
    <n v="6.15"/>
    <n v="6.15"/>
  </r>
  <r>
    <x v="0"/>
    <x v="0"/>
    <s v="BELGIUM"/>
    <s v="ORVAL"/>
    <x v="4"/>
    <x v="1"/>
    <n v="1"/>
    <s v="Global"/>
    <n v="1"/>
    <x v="0"/>
    <n v="0.05"/>
    <n v="0.05"/>
    <n v="0.05"/>
  </r>
  <r>
    <x v="0"/>
    <x v="0"/>
    <s v="BELGIUM"/>
    <s v="PERWEZ"/>
    <x v="5"/>
    <x v="1"/>
    <n v="0.249"/>
    <s v="Equity"/>
    <n v="0.249"/>
    <x v="0"/>
    <n v="7.5"/>
    <n v="1.8680000000000001"/>
    <n v="1.8680000000000001"/>
  </r>
  <r>
    <x v="0"/>
    <x v="0"/>
    <s v="BELGIUM"/>
    <s v="POPERINGE"/>
    <x v="5"/>
    <x v="1"/>
    <n v="1"/>
    <s v="Global"/>
    <n v="0.7"/>
    <x v="0"/>
    <n v="8.1999999999999993"/>
    <n v="8.1999999999999993"/>
    <n v="5.74"/>
  </r>
  <r>
    <x v="0"/>
    <x v="0"/>
    <s v="BELGIUM"/>
    <s v="QUEVY"/>
    <x v="5"/>
    <x v="1"/>
    <n v="1"/>
    <s v="Global"/>
    <n v="1"/>
    <x v="0"/>
    <n v="6"/>
    <n v="6"/>
    <n v="6"/>
  </r>
  <r>
    <x v="0"/>
    <x v="0"/>
    <s v="BELGIUM"/>
    <s v="RODENHUIZE"/>
    <x v="3"/>
    <x v="1"/>
    <n v="1"/>
    <s v="Global"/>
    <n v="0.73"/>
    <x v="0"/>
    <n v="205"/>
    <n v="205"/>
    <n v="149.65"/>
  </r>
  <r>
    <x v="0"/>
    <x v="0"/>
    <s v="BELGIUM"/>
    <s v="RODENHUIZE"/>
    <x v="2"/>
    <x v="1"/>
    <n v="1"/>
    <s v="Global"/>
    <n v="0.73"/>
    <x v="0"/>
    <n v="10"/>
    <n v="10"/>
    <n v="7.3"/>
  </r>
  <r>
    <x v="0"/>
    <x v="0"/>
    <s v="BELGIUM"/>
    <s v="RODENHUIZE"/>
    <x v="5"/>
    <x v="1"/>
    <n v="1"/>
    <s v="Global"/>
    <n v="1"/>
    <x v="0"/>
    <n v="4"/>
    <n v="4"/>
    <n v="4"/>
  </r>
  <r>
    <x v="0"/>
    <x v="0"/>
    <s v="BELGIUM"/>
    <s v="SAINT-GHISLAIN"/>
    <x v="0"/>
    <x v="1"/>
    <n v="1"/>
    <s v="Global"/>
    <n v="1"/>
    <x v="0"/>
    <n v="350"/>
    <n v="350"/>
    <n v="350"/>
  </r>
  <r>
    <x v="0"/>
    <x v="0"/>
    <s v="BELGIUM"/>
    <s v="SCHAERBEEK 2"/>
    <x v="2"/>
    <x v="1"/>
    <n v="1"/>
    <s v="Global"/>
    <n v="1"/>
    <x v="0"/>
    <n v="45"/>
    <n v="45"/>
    <n v="45"/>
  </r>
  <r>
    <x v="0"/>
    <x v="0"/>
    <s v="BELGIUM"/>
    <s v="SCHELLE"/>
    <x v="5"/>
    <x v="1"/>
    <n v="1"/>
    <s v="Global"/>
    <n v="1"/>
    <x v="0"/>
    <n v="4.5"/>
    <n v="4.5"/>
    <n v="4.5"/>
  </r>
  <r>
    <x v="0"/>
    <x v="0"/>
    <s v="BELGIUM"/>
    <s v="SINT GILLIS WAAS"/>
    <x v="5"/>
    <x v="1"/>
    <n v="1"/>
    <s v="Global"/>
    <n v="0.7"/>
    <x v="0"/>
    <n v="6.15"/>
    <n v="6.15"/>
    <n v="4.3049999999999997"/>
  </r>
  <r>
    <x v="0"/>
    <x v="0"/>
    <s v="BELGIUM"/>
    <s v="STAVELOT"/>
    <x v="4"/>
    <x v="1"/>
    <n v="1"/>
    <s v="Global"/>
    <n v="1"/>
    <x v="0"/>
    <n v="0.12"/>
    <n v="0.12"/>
    <n v="0.12"/>
  </r>
  <r>
    <x v="0"/>
    <x v="0"/>
    <s v="BELGIUM"/>
    <s v="TIHANGE"/>
    <x v="6"/>
    <x v="1"/>
    <n v="1"/>
    <s v="Global"/>
    <n v="1"/>
    <x v="0"/>
    <n v="3008"/>
    <n v="3008"/>
    <n v="3008"/>
  </r>
  <r>
    <x v="0"/>
    <x v="0"/>
    <s v="BELGIUM"/>
    <s v="TURON-THEUX"/>
    <x v="2"/>
    <x v="1"/>
    <n v="1"/>
    <s v="Global"/>
    <n v="1"/>
    <x v="0"/>
    <n v="17"/>
    <n v="17"/>
    <n v="17"/>
  </r>
  <r>
    <x v="0"/>
    <x v="0"/>
    <s v="BELGIUM"/>
    <s v="WERVIK"/>
    <x v="1"/>
    <x v="1"/>
    <n v="1"/>
    <s v="Global"/>
    <n v="1"/>
    <x v="0"/>
    <n v="9.8000000000000004E-2"/>
    <n v="9.8000000000000004E-2"/>
    <n v="9.8000000000000004E-2"/>
  </r>
  <r>
    <x v="0"/>
    <x v="0"/>
    <s v="BELGIUM"/>
    <s v="WESTERLO"/>
    <x v="1"/>
    <x v="1"/>
    <n v="1"/>
    <s v="Global"/>
    <n v="1"/>
    <x v="0"/>
    <n v="1.7000000000000001E-2"/>
    <n v="1.7000000000000001E-2"/>
    <n v="1.7000000000000001E-2"/>
  </r>
  <r>
    <x v="0"/>
    <x v="0"/>
    <s v="BELGIUM"/>
    <s v="WESTERLO"/>
    <x v="5"/>
    <x v="1"/>
    <n v="0.5"/>
    <s v="Equity"/>
    <n v="0.5"/>
    <x v="1"/>
    <n v="4.0999999999999996"/>
    <n v="2.0499999999999998"/>
    <n v="2.0499999999999998"/>
  </r>
  <r>
    <x v="0"/>
    <x v="0"/>
    <s v="BELGIUM"/>
    <s v="WEVELGEM"/>
    <x v="1"/>
    <x v="1"/>
    <n v="1"/>
    <s v="Global"/>
    <n v="1"/>
    <x v="0"/>
    <n v="0.42299999999999999"/>
    <n v="0.42299999999999999"/>
    <n v="0.42299999999999999"/>
  </r>
  <r>
    <x v="0"/>
    <x v="0"/>
    <s v="BELGIUM"/>
    <s v="WICHELEN"/>
    <x v="1"/>
    <x v="1"/>
    <n v="1"/>
    <s v="Global"/>
    <n v="1"/>
    <x v="0"/>
    <n v="9.0999999999999998E-2"/>
    <n v="9.0999999999999998E-2"/>
    <n v="9.0999999999999998E-2"/>
  </r>
  <r>
    <x v="0"/>
    <x v="0"/>
    <s v="BELGIUM"/>
    <s v="WILMARSDONK"/>
    <x v="0"/>
    <x v="0"/>
    <n v="1"/>
    <s v="Global"/>
    <n v="1"/>
    <x v="0"/>
    <n v="154"/>
    <n v="154"/>
    <n v="154"/>
  </r>
  <r>
    <x v="0"/>
    <x v="0"/>
    <s v="BELGIUM"/>
    <s v="WILRIJK"/>
    <x v="2"/>
    <x v="1"/>
    <n v="1"/>
    <s v="Global"/>
    <n v="1"/>
    <x v="0"/>
    <n v="10.5"/>
    <n v="10.5"/>
    <n v="10.5"/>
  </r>
  <r>
    <x v="0"/>
    <x v="0"/>
    <s v="BELGIUM"/>
    <s v="WONDELGEM 3"/>
    <x v="1"/>
    <x v="1"/>
    <n v="1"/>
    <s v="Global"/>
    <n v="1"/>
    <x v="0"/>
    <n v="0.497"/>
    <n v="0.497"/>
    <n v="0.497"/>
  </r>
  <r>
    <x v="0"/>
    <x v="0"/>
    <s v="BELGIUM"/>
    <s v="WONDELGEM MULTI"/>
    <x v="5"/>
    <x v="1"/>
    <n v="1"/>
    <s v="Global"/>
    <n v="0.7"/>
    <x v="0"/>
    <n v="2"/>
    <n v="2"/>
    <n v="1.4"/>
  </r>
  <r>
    <x v="0"/>
    <x v="0"/>
    <s v="BELGIUM"/>
    <s v="WONDELGEM VDAB"/>
    <x v="5"/>
    <x v="1"/>
    <n v="1"/>
    <s v="Global"/>
    <n v="0.7"/>
    <x v="0"/>
    <n v="2"/>
    <n v="2"/>
    <n v="1.4"/>
  </r>
  <r>
    <x v="0"/>
    <x v="0"/>
    <s v="BELGIUM"/>
    <s v="WUUSTWEZEL"/>
    <x v="5"/>
    <x v="1"/>
    <n v="0.5"/>
    <s v="Equity"/>
    <n v="0.5"/>
    <x v="1"/>
    <n v="8"/>
    <n v="4"/>
    <n v="4"/>
  </r>
  <r>
    <x v="0"/>
    <x v="0"/>
    <s v="BELGIUM"/>
    <s v="ZANDVLIET"/>
    <x v="0"/>
    <x v="3"/>
    <n v="0.5"/>
    <s v="Proportional"/>
    <n v="0.5"/>
    <x v="0"/>
    <n v="395"/>
    <n v="197.5"/>
    <n v="197.5"/>
  </r>
  <r>
    <x v="0"/>
    <x v="0"/>
    <s v="BELGIUM"/>
    <s v="ZANDVLIET 2"/>
    <x v="5"/>
    <x v="1"/>
    <n v="1"/>
    <s v="Global"/>
    <n v="0.7"/>
    <x v="0"/>
    <n v="12"/>
    <n v="12"/>
    <n v="8.4"/>
  </r>
  <r>
    <x v="0"/>
    <x v="0"/>
    <s v="BELGIUM"/>
    <s v="ZEDELGEM"/>
    <x v="2"/>
    <x v="1"/>
    <n v="1"/>
    <s v="Global"/>
    <n v="1"/>
    <x v="0"/>
    <n v="18"/>
    <n v="18"/>
    <n v="18"/>
  </r>
  <r>
    <x v="0"/>
    <x v="0"/>
    <s v="BELGIUM"/>
    <s v="ZEEBRUGGE"/>
    <x v="2"/>
    <x v="1"/>
    <n v="1"/>
    <s v="Global"/>
    <n v="1"/>
    <x v="0"/>
    <n v="18"/>
    <n v="18"/>
    <n v="18"/>
  </r>
  <r>
    <x v="0"/>
    <x v="0"/>
    <s v="BELGIUM"/>
    <s v="ZEEBRUGGE 2"/>
    <x v="0"/>
    <x v="1"/>
    <n v="1"/>
    <s v="Global"/>
    <n v="1"/>
    <x v="0"/>
    <n v="40"/>
    <n v="40"/>
    <n v="40"/>
  </r>
  <r>
    <x v="0"/>
    <x v="0"/>
    <s v="BELGIUM"/>
    <s v="ZEEBRUGGE 3"/>
    <x v="5"/>
    <x v="1"/>
    <n v="1"/>
    <s v="Global"/>
    <n v="1"/>
    <x v="0"/>
    <n v="4.0999999999999996"/>
    <n v="4.0999999999999996"/>
    <n v="4.0999999999999996"/>
  </r>
  <r>
    <x v="0"/>
    <x v="0"/>
    <s v="BELGIUM"/>
    <s v="ZELE"/>
    <x v="5"/>
    <x v="1"/>
    <n v="1"/>
    <s v="Global"/>
    <n v="0.7"/>
    <x v="0"/>
    <n v="2.0499999999999998"/>
    <n v="2.0499999999999998"/>
    <n v="1.4350000000000001"/>
  </r>
  <r>
    <x v="0"/>
    <x v="0"/>
    <s v="BELGIUM"/>
    <s v="ZELLIK"/>
    <x v="1"/>
    <x v="1"/>
    <n v="1"/>
    <s v="Global"/>
    <n v="1"/>
    <x v="0"/>
    <n v="0.442"/>
    <n v="0.442"/>
    <n v="0.442"/>
  </r>
  <r>
    <x v="0"/>
    <x v="0"/>
    <s v="BELGIUM"/>
    <s v="ZELZATE"/>
    <x v="2"/>
    <x v="1"/>
    <n v="1"/>
    <s v="Global"/>
    <n v="1"/>
    <x v="0"/>
    <n v="18"/>
    <n v="18"/>
    <n v="18"/>
  </r>
  <r>
    <x v="0"/>
    <x v="0"/>
    <s v="BELGIUM"/>
    <s v="ZELZATE KNIPPEGROEN"/>
    <x v="2"/>
    <x v="2"/>
    <n v="1"/>
    <s v="Global"/>
    <n v="1"/>
    <x v="0"/>
    <n v="315"/>
    <n v="315"/>
    <n v="315"/>
  </r>
  <r>
    <x v="0"/>
    <x v="0"/>
    <s v="BELGIUM"/>
    <s v="ZWEVEGEM 2"/>
    <x v="5"/>
    <x v="1"/>
    <n v="1"/>
    <s v="Global"/>
    <n v="1"/>
    <x v="0"/>
    <n v="6.15"/>
    <n v="6.15"/>
    <n v="6.15"/>
  </r>
  <r>
    <x v="0"/>
    <x v="0"/>
    <s v="BELGIUM"/>
    <s v="ZWIJNDRECHT (LANXESS RUBBER)"/>
    <x v="0"/>
    <x v="3"/>
    <n v="1"/>
    <s v="Global"/>
    <n v="1"/>
    <x v="0"/>
    <n v="58"/>
    <n v="58"/>
    <n v="58"/>
  </r>
  <r>
    <x v="0"/>
    <x v="0"/>
    <s v="GERMANY"/>
    <s v="BISTERSBERG"/>
    <x v="5"/>
    <x v="1"/>
    <n v="1"/>
    <s v="Global"/>
    <n v="1"/>
    <x v="0"/>
    <n v="8"/>
    <n v="8"/>
    <n v="8"/>
  </r>
  <r>
    <x v="0"/>
    <x v="0"/>
    <s v="GERMANY"/>
    <s v="FARGE"/>
    <x v="7"/>
    <x v="1"/>
    <n v="1"/>
    <s v="Global"/>
    <n v="1"/>
    <x v="0"/>
    <n v="350"/>
    <n v="350"/>
    <n v="350"/>
  </r>
  <r>
    <x v="0"/>
    <x v="0"/>
    <s v="GERMANY"/>
    <s v="GERA"/>
    <x v="0"/>
    <x v="2"/>
    <n v="0.499"/>
    <s v="Equity"/>
    <n v="0.499"/>
    <x v="0"/>
    <n v="75"/>
    <n v="37.424999999999997"/>
    <n v="37.424999999999997"/>
  </r>
  <r>
    <x v="0"/>
    <x v="0"/>
    <s v="GERMANY"/>
    <s v="HARTENFELSER KOPF 13"/>
    <x v="5"/>
    <x v="2"/>
    <n v="1"/>
    <s v="Global"/>
    <n v="1"/>
    <x v="0"/>
    <n v="2"/>
    <n v="2"/>
    <n v="2"/>
  </r>
  <r>
    <x v="0"/>
    <x v="0"/>
    <s v="GERMANY"/>
    <s v="HELMSTADT/BAYERN"/>
    <x v="5"/>
    <x v="1"/>
    <n v="1"/>
    <s v="Global"/>
    <n v="0.67218999999999995"/>
    <x v="0"/>
    <n v="12.5"/>
    <n v="12.5"/>
    <n v="8.4019999999999992"/>
  </r>
  <r>
    <x v="0"/>
    <x v="0"/>
    <s v="GERMANY"/>
    <s v="HORN"/>
    <x v="5"/>
    <x v="1"/>
    <n v="1"/>
    <s v="Global"/>
    <n v="1"/>
    <x v="0"/>
    <n v="8"/>
    <n v="8"/>
    <n v="8"/>
  </r>
  <r>
    <x v="0"/>
    <x v="0"/>
    <s v="GERMANY"/>
    <s v="KARSTADT II"/>
    <x v="5"/>
    <x v="1"/>
    <n v="1"/>
    <s v="Global"/>
    <n v="1"/>
    <x v="0"/>
    <n v="22"/>
    <n v="22"/>
    <n v="22"/>
  </r>
  <r>
    <x v="0"/>
    <x v="0"/>
    <s v="GERMANY"/>
    <s v="KARSTADT/BLUTHEN"/>
    <x v="5"/>
    <x v="1"/>
    <n v="1"/>
    <s v="Global"/>
    <n v="1"/>
    <x v="0"/>
    <n v="41.6"/>
    <n v="41.6"/>
    <n v="41.6"/>
  </r>
  <r>
    <x v="0"/>
    <x v="0"/>
    <s v="GERMANY"/>
    <s v="LOVENICH"/>
    <x v="5"/>
    <x v="1"/>
    <n v="1"/>
    <s v="Global"/>
    <n v="1"/>
    <x v="0"/>
    <n v="10.4"/>
    <n v="10.4"/>
    <n v="10.4"/>
  </r>
  <r>
    <x v="0"/>
    <x v="0"/>
    <s v="GERMANY"/>
    <s v="MOLAU/LEISLAU"/>
    <x v="5"/>
    <x v="1"/>
    <n v="1"/>
    <s v="Global"/>
    <n v="1"/>
    <x v="0"/>
    <n v="26.4"/>
    <n v="26.4"/>
    <n v="26.4"/>
  </r>
  <r>
    <x v="0"/>
    <x v="0"/>
    <s v="GERMANY"/>
    <s v="NDR CONTRACT"/>
    <x v="6"/>
    <x v="1"/>
    <n v="1"/>
    <s v="Global"/>
    <n v="1"/>
    <x v="0"/>
    <n v="602.5"/>
    <n v="602.5"/>
    <n v="602.5"/>
  </r>
  <r>
    <x v="0"/>
    <x v="0"/>
    <s v="GERMANY"/>
    <s v="PECKELSHEIM"/>
    <x v="5"/>
    <x v="1"/>
    <n v="1"/>
    <s v="Global"/>
    <n v="1"/>
    <x v="0"/>
    <n v="6"/>
    <n v="6"/>
    <n v="6"/>
  </r>
  <r>
    <x v="0"/>
    <x v="0"/>
    <s v="GERMANY"/>
    <s v="PFREIMD"/>
    <x v="4"/>
    <x v="1"/>
    <n v="1"/>
    <s v="Global"/>
    <n v="1"/>
    <x v="0"/>
    <n v="132.1"/>
    <n v="132.1"/>
    <n v="132.1"/>
  </r>
  <r>
    <x v="0"/>
    <x v="0"/>
    <s v="GERMANY"/>
    <s v="QUERSTEDT"/>
    <x v="5"/>
    <x v="1"/>
    <n v="1"/>
    <s v="Global"/>
    <n v="1"/>
    <x v="0"/>
    <n v="13.86"/>
    <n v="13.86"/>
    <n v="13.86"/>
  </r>
  <r>
    <x v="0"/>
    <x v="0"/>
    <s v="GERMANY"/>
    <s v="RÖMERBERG II"/>
    <x v="5"/>
    <x v="1"/>
    <n v="1"/>
    <s v="Global"/>
    <n v="1"/>
    <x v="0"/>
    <n v="4"/>
    <n v="4"/>
    <n v="4"/>
  </r>
  <r>
    <x v="0"/>
    <x v="0"/>
    <s v="GERMANY"/>
    <s v="SAARBRÜCKEN"/>
    <x v="0"/>
    <x v="2"/>
    <n v="1"/>
    <s v="Global"/>
    <n v="0.51"/>
    <x v="0"/>
    <n v="127"/>
    <n v="127"/>
    <n v="64.77"/>
  </r>
  <r>
    <x v="0"/>
    <x v="0"/>
    <s v="GERMANY"/>
    <s v="SCHKORTLEBEN"/>
    <x v="5"/>
    <x v="1"/>
    <n v="1"/>
    <s v="Global"/>
    <n v="1"/>
    <x v="0"/>
    <n v="27.6"/>
    <n v="27.6"/>
    <n v="27.6"/>
  </r>
  <r>
    <x v="0"/>
    <x v="0"/>
    <s v="GERMANY"/>
    <s v="SPESENROTH"/>
    <x v="5"/>
    <x v="1"/>
    <n v="1"/>
    <s v="Global"/>
    <n v="1"/>
    <x v="0"/>
    <n v="14"/>
    <n v="14"/>
    <n v="14"/>
  </r>
  <r>
    <x v="0"/>
    <x v="0"/>
    <s v="GERMANY"/>
    <s v="WILHELMSHAVEN"/>
    <x v="7"/>
    <x v="1"/>
    <n v="1"/>
    <s v="Global"/>
    <n v="0.56964999999999999"/>
    <x v="0"/>
    <n v="731"/>
    <n v="731"/>
    <n v="416.41399999999999"/>
  </r>
  <r>
    <x v="0"/>
    <x v="0"/>
    <s v="GERMANY"/>
    <s v="WUPPERTAL"/>
    <x v="7"/>
    <x v="2"/>
    <n v="0.33100000000000002"/>
    <s v="Equity"/>
    <n v="0.33100000000000002"/>
    <x v="0"/>
    <n v="87.518000000000001"/>
    <n v="28.968"/>
    <n v="28.968"/>
  </r>
  <r>
    <x v="0"/>
    <x v="0"/>
    <s v="GERMANY"/>
    <s v="WUPPERTAL"/>
    <x v="0"/>
    <x v="2"/>
    <n v="0.33100000000000002"/>
    <s v="Equity"/>
    <n v="0.33100000000000002"/>
    <x v="0"/>
    <n v="81.481999999999999"/>
    <n v="26.971"/>
    <n v="26.971"/>
  </r>
  <r>
    <x v="0"/>
    <x v="0"/>
    <s v="GERMANY"/>
    <s v="WUPPERTAL"/>
    <x v="2"/>
    <x v="2"/>
    <n v="0.33100000000000002"/>
    <s v="Equity"/>
    <n v="0.33100000000000002"/>
    <x v="0"/>
    <n v="60"/>
    <n v="19.86"/>
    <n v="19.86"/>
  </r>
  <r>
    <x v="0"/>
    <x v="0"/>
    <s v="GERMANY"/>
    <s v="ZOLLING"/>
    <x v="3"/>
    <x v="2"/>
    <n v="0.5"/>
    <s v="Global"/>
    <n v="0.5"/>
    <x v="0"/>
    <n v="20"/>
    <n v="10"/>
    <n v="10"/>
  </r>
  <r>
    <x v="0"/>
    <x v="0"/>
    <s v="GERMANY"/>
    <s v="ZOLLING"/>
    <x v="7"/>
    <x v="1"/>
    <n v="1"/>
    <s v="Global"/>
    <n v="1"/>
    <x v="0"/>
    <n v="472"/>
    <n v="472"/>
    <n v="472"/>
  </r>
  <r>
    <x v="0"/>
    <x v="0"/>
    <s v="GERMANY"/>
    <s v="ZOLLING"/>
    <x v="2"/>
    <x v="1"/>
    <n v="1"/>
    <s v="Global"/>
    <n v="1"/>
    <x v="0"/>
    <n v="46"/>
    <n v="46"/>
    <n v="46"/>
  </r>
  <r>
    <x v="0"/>
    <x v="0"/>
    <s v="LUXEMBOURG"/>
    <s v="ESCH-SUR-ALZETTE"/>
    <x v="0"/>
    <x v="1"/>
    <n v="1"/>
    <s v="Global"/>
    <n v="0.65"/>
    <x v="0"/>
    <n v="376.4"/>
    <n v="376.4"/>
    <n v="244.66"/>
  </r>
  <r>
    <x v="0"/>
    <x v="0"/>
    <s v="NETHERLANDS"/>
    <s v="APNED"/>
    <x v="0"/>
    <x v="2"/>
    <n v="1"/>
    <s v="Global"/>
    <n v="1"/>
    <x v="0"/>
    <n v="43"/>
    <n v="43"/>
    <n v="43"/>
  </r>
  <r>
    <x v="0"/>
    <x v="0"/>
    <s v="NETHERLANDS"/>
    <s v="BERGUM"/>
    <x v="0"/>
    <x v="1"/>
    <n v="1"/>
    <s v="Global"/>
    <n v="1"/>
    <x v="0"/>
    <n v="145.6"/>
    <n v="145.6"/>
    <n v="145.6"/>
  </r>
  <r>
    <x v="0"/>
    <x v="0"/>
    <s v="NETHERLANDS"/>
    <s v="EEMS"/>
    <x v="0"/>
    <x v="1"/>
    <n v="1"/>
    <s v="Global"/>
    <n v="1"/>
    <x v="0"/>
    <n v="359"/>
    <n v="359"/>
    <n v="359"/>
  </r>
  <r>
    <x v="0"/>
    <x v="0"/>
    <s v="NETHERLANDS"/>
    <s v="EEMS"/>
    <x v="0"/>
    <x v="1"/>
    <n v="1"/>
    <s v="Global"/>
    <n v="1"/>
    <x v="0"/>
    <n v="1572"/>
    <n v="1572"/>
    <n v="1572"/>
  </r>
  <r>
    <x v="0"/>
    <x v="0"/>
    <s v="NETHERLANDS"/>
    <s v="EEMS"/>
    <x v="5"/>
    <x v="1"/>
    <n v="1"/>
    <s v="Global"/>
    <n v="1"/>
    <x v="0"/>
    <n v="27"/>
    <n v="27"/>
    <n v="27"/>
  </r>
  <r>
    <x v="0"/>
    <x v="0"/>
    <s v="NETHERLANDS"/>
    <s v="FLEVO"/>
    <x v="0"/>
    <x v="1"/>
    <n v="1"/>
    <s v="Global"/>
    <n v="1"/>
    <x v="0"/>
    <n v="435.2"/>
    <n v="435.2"/>
    <n v="435.2"/>
  </r>
  <r>
    <x v="0"/>
    <x v="0"/>
    <s v="NETHERLANDS"/>
    <s v="FLEVO"/>
    <x v="0"/>
    <x v="1"/>
    <n v="1"/>
    <s v="Global"/>
    <n v="1"/>
    <x v="0"/>
    <n v="437.8"/>
    <n v="437.8"/>
    <n v="437.8"/>
  </r>
  <r>
    <x v="0"/>
    <x v="0"/>
    <s v="NETHERLANDS"/>
    <s v="GELDERLAND"/>
    <x v="7"/>
    <x v="1"/>
    <n v="1"/>
    <s v="Global"/>
    <n v="1"/>
    <x v="0"/>
    <n v="592"/>
    <n v="592"/>
    <n v="592"/>
  </r>
  <r>
    <x v="0"/>
    <x v="0"/>
    <s v="NETHERLANDS"/>
    <s v="HARCULO"/>
    <x v="0"/>
    <x v="1"/>
    <n v="1"/>
    <s v="Global"/>
    <n v="1"/>
    <x v="0"/>
    <n v="80"/>
    <n v="80"/>
    <n v="80"/>
  </r>
  <r>
    <x v="0"/>
    <x v="0"/>
    <s v="NETHERLANDS"/>
    <s v="LEVANTO NETHERLANDS I"/>
    <x v="5"/>
    <x v="1"/>
    <n v="1"/>
    <s v="Global"/>
    <n v="1"/>
    <x v="0"/>
    <n v="6.9"/>
    <n v="6.9"/>
    <n v="6.9"/>
  </r>
  <r>
    <x v="0"/>
    <x v="0"/>
    <s v="NETHERLANDS"/>
    <s v="LEVANTO NETHERLANDS II"/>
    <x v="5"/>
    <x v="1"/>
    <n v="1"/>
    <s v="Global"/>
    <n v="1"/>
    <x v="0"/>
    <n v="6.9"/>
    <n v="6.9"/>
    <n v="6.9"/>
  </r>
  <r>
    <x v="0"/>
    <x v="0"/>
    <s v="NETHERLANDS"/>
    <s v="LEVANTO NETHERLANDS III"/>
    <x v="5"/>
    <x v="1"/>
    <n v="1"/>
    <s v="Global"/>
    <n v="1"/>
    <x v="0"/>
    <n v="14.9"/>
    <n v="14.9"/>
    <n v="14.9"/>
  </r>
  <r>
    <x v="0"/>
    <x v="0"/>
    <s v="NETHERLANDS"/>
    <s v="ROTTERDAM"/>
    <x v="7"/>
    <x v="1"/>
    <n v="1"/>
    <s v="Global"/>
    <n v="1"/>
    <x v="0"/>
    <n v="731"/>
    <n v="731"/>
    <n v="731"/>
  </r>
  <r>
    <x v="0"/>
    <x v="0"/>
    <s v="FRANCE"/>
    <s v="ABLAINCOURT-PRES.(80)"/>
    <x v="5"/>
    <x v="2"/>
    <n v="0.49"/>
    <s v="Equity"/>
    <n v="0.49"/>
    <x v="0"/>
    <n v="14.1"/>
    <n v="6.9089999999999998"/>
    <n v="6.9089999999999998"/>
  </r>
  <r>
    <x v="0"/>
    <x v="0"/>
    <s v="FRANCE"/>
    <s v="AGOS-VIDALOS"/>
    <x v="4"/>
    <x v="2"/>
    <n v="1"/>
    <s v="Global"/>
    <n v="0.99700999999999995"/>
    <x v="0"/>
    <n v="1"/>
    <n v="1"/>
    <n v="0.997"/>
  </r>
  <r>
    <x v="0"/>
    <x v="0"/>
    <s v="FRANCE"/>
    <s v="AMANTY (55)"/>
    <x v="5"/>
    <x v="2"/>
    <n v="0.49"/>
    <s v="Equity"/>
    <n v="0.49"/>
    <x v="0"/>
    <n v="12"/>
    <n v="5.88"/>
    <n v="5.88"/>
  </r>
  <r>
    <x v="0"/>
    <x v="0"/>
    <s v="FRANCE"/>
    <s v="ANGOUSTRINE"/>
    <x v="4"/>
    <x v="2"/>
    <n v="1"/>
    <s v="Global"/>
    <n v="0.99700999999999995"/>
    <x v="0"/>
    <n v="1.9"/>
    <n v="1.9"/>
    <n v="1.8939999999999999"/>
  </r>
  <r>
    <x v="0"/>
    <x v="0"/>
    <s v="FRANCE"/>
    <s v="ANOUX(54)"/>
    <x v="5"/>
    <x v="2"/>
    <n v="0.49"/>
    <s v="Equity"/>
    <n v="0.49"/>
    <x v="0"/>
    <n v="10"/>
    <n v="4.9000000000000004"/>
    <n v="4.9000000000000004"/>
  </r>
  <r>
    <x v="0"/>
    <x v="0"/>
    <s v="FRANCE"/>
    <s v="ARGUEL/SAINT-MAULVIS (80)"/>
    <x v="5"/>
    <x v="2"/>
    <n v="1"/>
    <s v="Global"/>
    <n v="0.49980000000000002"/>
    <x v="1"/>
    <n v="41.4"/>
    <n v="41.4"/>
    <n v="20.692"/>
  </r>
  <r>
    <x v="0"/>
    <x v="0"/>
    <s v="FRANCE"/>
    <s v="ARTHEZ D'ASSON"/>
    <x v="4"/>
    <x v="2"/>
    <n v="1"/>
    <s v="Global"/>
    <n v="0.99700999999999995"/>
    <x v="0"/>
    <n v="1.1299999999999999"/>
    <n v="1.1299999999999999"/>
    <n v="1.127"/>
  </r>
  <r>
    <x v="0"/>
    <x v="0"/>
    <s v="FRANCE"/>
    <s v="ARTOUSTE"/>
    <x v="4"/>
    <x v="1"/>
    <n v="1"/>
    <s v="Global"/>
    <n v="0.99700999999999995"/>
    <x v="0"/>
    <n v="23"/>
    <n v="23"/>
    <n v="22.931000000000001"/>
  </r>
  <r>
    <x v="0"/>
    <x v="0"/>
    <s v="FRANCE"/>
    <s v="ARTOUSTE LAC"/>
    <x v="4"/>
    <x v="1"/>
    <n v="1"/>
    <s v="Global"/>
    <n v="0.99700999999999995"/>
    <x v="0"/>
    <n v="2"/>
    <n v="2"/>
    <n v="1.994"/>
  </r>
  <r>
    <x v="0"/>
    <x v="0"/>
    <s v="FRANCE"/>
    <s v="ASPRES-SUR-BÜECH (05)"/>
    <x v="1"/>
    <x v="2"/>
    <n v="1"/>
    <s v="Global"/>
    <n v="0.49980000000000002"/>
    <x v="1"/>
    <n v="5.5"/>
    <n v="5.5"/>
    <n v="2.7490000000000001"/>
  </r>
  <r>
    <x v="0"/>
    <x v="0"/>
    <s v="FRANCE"/>
    <s v="ASSOUSTE"/>
    <x v="4"/>
    <x v="2"/>
    <n v="1"/>
    <s v="Global"/>
    <n v="0.99700999999999995"/>
    <x v="0"/>
    <n v="2.2000000000000002"/>
    <n v="2.2000000000000002"/>
    <n v="2.1930000000000001"/>
  </r>
  <r>
    <x v="0"/>
    <x v="0"/>
    <s v="FRANCE"/>
    <s v="ASTE BEON"/>
    <x v="4"/>
    <x v="2"/>
    <n v="1"/>
    <s v="Global"/>
    <n v="0.99700999999999995"/>
    <x v="0"/>
    <n v="1.1200000000000001"/>
    <n v="1.1200000000000001"/>
    <n v="1.117"/>
  </r>
  <r>
    <x v="0"/>
    <x v="0"/>
    <s v="FRANCE"/>
    <s v="AUBE"/>
    <x v="4"/>
    <x v="2"/>
    <n v="1"/>
    <s v="Global"/>
    <n v="0.99700999999999995"/>
    <x v="0"/>
    <n v="2.5"/>
    <n v="2.5"/>
    <n v="2.4929999999999999"/>
  </r>
  <r>
    <x v="0"/>
    <x v="0"/>
    <s v="FRANCE"/>
    <s v="AVESNES EN BRAY(76)"/>
    <x v="5"/>
    <x v="2"/>
    <n v="1"/>
    <s v="Global"/>
    <n v="0.58989999999999998"/>
    <x v="0"/>
    <n v="12"/>
    <n v="12"/>
    <n v="7.0789999999999997"/>
  </r>
  <r>
    <x v="0"/>
    <x v="0"/>
    <s v="FRANCE"/>
    <s v="AVIGNON"/>
    <x v="4"/>
    <x v="1"/>
    <n v="1"/>
    <s v="Global"/>
    <n v="0.49976999999999999"/>
    <x v="0"/>
    <n v="178"/>
    <n v="178"/>
    <n v="88.959000000000003"/>
  </r>
  <r>
    <x v="0"/>
    <x v="0"/>
    <s v="FRANCE"/>
    <s v="BAIS (53)"/>
    <x v="5"/>
    <x v="2"/>
    <n v="1"/>
    <s v="Global"/>
    <n v="0.49980000000000002"/>
    <x v="0"/>
    <n v="4.5999999999999996"/>
    <n v="4.5999999999999996"/>
    <n v="2.2999999999999998"/>
  </r>
  <r>
    <x v="0"/>
    <x v="0"/>
    <s v="FRANCE"/>
    <s v="BARRAGARY"/>
    <x v="4"/>
    <x v="2"/>
    <n v="1"/>
    <s v="Global"/>
    <n v="0.99700999999999995"/>
    <x v="0"/>
    <n v="0.47799999999999998"/>
    <n v="0.47799999999999998"/>
    <n v="0.47699999999999998"/>
  </r>
  <r>
    <x v="0"/>
    <x v="0"/>
    <s v="FRANCE"/>
    <s v="BEAUCAIRE (30)"/>
    <x v="5"/>
    <x v="2"/>
    <n v="1"/>
    <s v="Global"/>
    <n v="0.49980000000000002"/>
    <x v="0"/>
    <n v="11.5"/>
    <n v="11.5"/>
    <n v="5.7480000000000002"/>
  </r>
  <r>
    <x v="0"/>
    <x v="0"/>
    <s v="FRANCE"/>
    <s v="BEAUCAIRE/TARASCON (30)"/>
    <x v="1"/>
    <x v="2"/>
    <n v="1"/>
    <s v="Global"/>
    <n v="0.49980000000000002"/>
    <x v="0"/>
    <n v="3"/>
    <n v="3"/>
    <n v="1.4990000000000001"/>
  </r>
  <r>
    <x v="0"/>
    <x v="0"/>
    <s v="FRANCE"/>
    <s v="BEAUCENS"/>
    <x v="4"/>
    <x v="2"/>
    <n v="1"/>
    <s v="Global"/>
    <n v="0.99700999999999995"/>
    <x v="0"/>
    <n v="1.6"/>
    <n v="1.6"/>
    <n v="1.595"/>
  </r>
  <r>
    <x v="0"/>
    <x v="0"/>
    <s v="FRANCE"/>
    <s v="BEAUCHASTEL"/>
    <x v="4"/>
    <x v="1"/>
    <n v="1"/>
    <s v="Global"/>
    <n v="0.49976999999999999"/>
    <x v="0"/>
    <n v="198.7"/>
    <n v="198.7"/>
    <n v="99.304000000000002"/>
  </r>
  <r>
    <x v="0"/>
    <x v="0"/>
    <s v="FRANCE"/>
    <s v="BEAUFOU (85)"/>
    <x v="5"/>
    <x v="2"/>
    <n v="1"/>
    <s v="Global"/>
    <n v="0.49980000000000002"/>
    <x v="0"/>
    <n v="12"/>
    <n v="12"/>
    <n v="5.9980000000000002"/>
  </r>
  <r>
    <x v="0"/>
    <x v="0"/>
    <s v="FRANCE"/>
    <s v="BELLEY"/>
    <x v="4"/>
    <x v="1"/>
    <n v="1"/>
    <s v="Global"/>
    <n v="0.49976999999999999"/>
    <x v="0"/>
    <n v="90.6"/>
    <n v="90.6"/>
    <n v="45.279000000000003"/>
  </r>
  <r>
    <x v="0"/>
    <x v="0"/>
    <s v="FRANCE"/>
    <s v="BELLEY"/>
    <x v="4"/>
    <x v="2"/>
    <n v="1"/>
    <s v="Global"/>
    <n v="0.49976999999999999"/>
    <x v="0"/>
    <n v="5.5"/>
    <n v="5.5"/>
    <n v="2.7490000000000001"/>
  </r>
  <r>
    <x v="0"/>
    <x v="0"/>
    <s v="FRANCE"/>
    <s v="BERNES (80)"/>
    <x v="5"/>
    <x v="2"/>
    <n v="0.49"/>
    <s v="Equity"/>
    <n v="0.49"/>
    <x v="1"/>
    <n v="12.3"/>
    <n v="6.0270000000000001"/>
    <n v="6.0270000000000001"/>
  </r>
  <r>
    <x v="0"/>
    <x v="0"/>
    <s v="FRANCE"/>
    <s v="BESSE-SUR-ISSOLE(83)"/>
    <x v="1"/>
    <x v="2"/>
    <n v="1"/>
    <s v="Global"/>
    <n v="1"/>
    <x v="0"/>
    <n v="13.9"/>
    <n v="13.9"/>
    <n v="13.9"/>
  </r>
  <r>
    <x v="0"/>
    <x v="0"/>
    <s v="FRANCE"/>
    <s v="BETHENIVILLE(51)"/>
    <x v="5"/>
    <x v="2"/>
    <n v="1"/>
    <s v="Global"/>
    <n v="1"/>
    <x v="1"/>
    <n v="12"/>
    <n v="12"/>
    <n v="12"/>
  </r>
  <r>
    <x v="0"/>
    <x v="0"/>
    <s v="FRANCE"/>
    <s v="BIOUS"/>
    <x v="4"/>
    <x v="1"/>
    <n v="1"/>
    <s v="Global"/>
    <n v="0.99700999999999995"/>
    <x v="0"/>
    <n v="14"/>
    <n v="14"/>
    <n v="13.958"/>
  </r>
  <r>
    <x v="0"/>
    <x v="0"/>
    <s v="FRANCE"/>
    <s v="BOLLÈNE (84)"/>
    <x v="1"/>
    <x v="2"/>
    <n v="1"/>
    <s v="Global"/>
    <n v="0.49980000000000002"/>
    <x v="0"/>
    <n v="4"/>
    <n v="4"/>
    <n v="1.9990000000000001"/>
  </r>
  <r>
    <x v="0"/>
    <x v="0"/>
    <s v="FRANCE"/>
    <s v="BOLLÈNE (84)"/>
    <x v="5"/>
    <x v="2"/>
    <n v="1"/>
    <s v="Global"/>
    <n v="0.49980000000000002"/>
    <x v="0"/>
    <n v="7.5"/>
    <n v="7.5"/>
    <n v="3.7490000000000001"/>
  </r>
  <r>
    <x v="0"/>
    <x v="0"/>
    <s v="FRANCE"/>
    <s v="BOOS(40)"/>
    <x v="1"/>
    <x v="2"/>
    <n v="0.29436000000000001"/>
    <s v="Equity"/>
    <n v="0.29436000000000001"/>
    <x v="0"/>
    <n v="12"/>
    <n v="3.532"/>
    <n v="3.532"/>
  </r>
  <r>
    <x v="0"/>
    <x v="0"/>
    <s v="FRANCE"/>
    <s v="BOUBERS SUR CANCHE (62)"/>
    <x v="5"/>
    <x v="2"/>
    <n v="1"/>
    <s v="Global"/>
    <n v="0.58989999999999998"/>
    <x v="0"/>
    <n v="8.35"/>
    <n v="8.35"/>
    <n v="4.9260000000000002"/>
  </r>
  <r>
    <x v="0"/>
    <x v="0"/>
    <s v="FRANCE"/>
    <s v="BOURG-LÈS-VALENCE"/>
    <x v="4"/>
    <x v="1"/>
    <n v="1"/>
    <s v="Global"/>
    <n v="0.49976999999999999"/>
    <x v="0"/>
    <n v="180"/>
    <n v="180"/>
    <n v="89.959000000000003"/>
  </r>
  <r>
    <x v="0"/>
    <x v="0"/>
    <s v="FRANCE"/>
    <s v="BRÉGNIER CORDON"/>
    <x v="4"/>
    <x v="1"/>
    <n v="1"/>
    <s v="Global"/>
    <n v="0.49976999999999999"/>
    <x v="0"/>
    <n v="75"/>
    <n v="75"/>
    <n v="37.482999999999997"/>
  </r>
  <r>
    <x v="0"/>
    <x v="0"/>
    <s v="FRANCE"/>
    <s v="BREM SUR MER (85)"/>
    <x v="5"/>
    <x v="2"/>
    <n v="1"/>
    <s v="Global"/>
    <n v="0.58989999999999998"/>
    <x v="0"/>
    <n v="4.25"/>
    <n v="4.25"/>
    <n v="2.5070000000000001"/>
  </r>
  <r>
    <x v="0"/>
    <x v="0"/>
    <s v="FRANCE"/>
    <s v="BUIGNY-LES-GAMACHES (80)"/>
    <x v="5"/>
    <x v="2"/>
    <n v="1"/>
    <s v="Global"/>
    <n v="0.49980000000000002"/>
    <x v="0"/>
    <n v="11.5"/>
    <n v="11.5"/>
    <n v="5.7480000000000002"/>
  </r>
  <r>
    <x v="0"/>
    <x v="0"/>
    <s v="FRANCE"/>
    <s v="CADEROUSSE"/>
    <x v="4"/>
    <x v="1"/>
    <n v="1"/>
    <s v="Global"/>
    <n v="0.49976999999999999"/>
    <x v="0"/>
    <n v="156"/>
    <n v="156"/>
    <n v="77.963999999999999"/>
  </r>
  <r>
    <x v="0"/>
    <x v="0"/>
    <s v="FRANCE"/>
    <s v="CAMBERNON (5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CANEHAN (76)"/>
    <x v="5"/>
    <x v="2"/>
    <n v="1"/>
    <s v="Global"/>
    <n v="0.49980000000000002"/>
    <x v="0"/>
    <n v="13.8"/>
    <n v="13.8"/>
    <n v="6.8970000000000002"/>
  </r>
  <r>
    <x v="0"/>
    <x v="0"/>
    <s v="FRANCE"/>
    <s v="CAPDENAC"/>
    <x v="4"/>
    <x v="2"/>
    <n v="1"/>
    <s v="Global"/>
    <n v="0.99700999999999995"/>
    <x v="0"/>
    <n v="3.8"/>
    <n v="3.8"/>
    <n v="3.7890000000000001"/>
  </r>
  <r>
    <x v="0"/>
    <x v="0"/>
    <s v="FRANCE"/>
    <s v="CASTELLA"/>
    <x v="4"/>
    <x v="2"/>
    <n v="1"/>
    <s v="Global"/>
    <n v="0.99700999999999995"/>
    <x v="0"/>
    <n v="1.3"/>
    <n v="1.3"/>
    <n v="1.296"/>
  </r>
  <r>
    <x v="0"/>
    <x v="0"/>
    <s v="FRANCE"/>
    <s v="CASTET"/>
    <x v="4"/>
    <x v="2"/>
    <n v="1"/>
    <s v="Global"/>
    <n v="0.99700999999999995"/>
    <x v="0"/>
    <n v="1.5"/>
    <n v="1.5"/>
    <n v="1.496"/>
  </r>
  <r>
    <x v="0"/>
    <x v="0"/>
    <s v="FRANCE"/>
    <s v="CERNON(51)"/>
    <x v="5"/>
    <x v="2"/>
    <n v="0.5"/>
    <s v="Equity"/>
    <n v="0.5"/>
    <x v="0"/>
    <n v="7.5"/>
    <n v="3.75"/>
    <n v="3.75"/>
  </r>
  <r>
    <x v="0"/>
    <x v="0"/>
    <s v="FRANCE"/>
    <s v="CERNON(51)"/>
    <x v="5"/>
    <x v="2"/>
    <n v="4.4999999999999998E-2"/>
    <s v="Equity"/>
    <n v="4.4999999999999998E-2"/>
    <x v="0"/>
    <n v="10"/>
    <n v="0.45"/>
    <n v="0.45"/>
  </r>
  <r>
    <x v="0"/>
    <x v="0"/>
    <s v="FRANCE"/>
    <s v="CHAMPFLEURY1 (10)"/>
    <x v="5"/>
    <x v="2"/>
    <n v="1"/>
    <s v="Global"/>
    <n v="0.49980000000000002"/>
    <x v="0"/>
    <n v="12"/>
    <n v="12"/>
    <n v="5.9980000000000002"/>
  </r>
  <r>
    <x v="0"/>
    <x v="0"/>
    <s v="FRANCE"/>
    <s v="CHARLY SUR MARNE (02)"/>
    <x v="5"/>
    <x v="2"/>
    <n v="1"/>
    <s v="Global"/>
    <n v="0.58989999999999998"/>
    <x v="0"/>
    <n v="22"/>
    <n v="22"/>
    <n v="12.978"/>
  </r>
  <r>
    <x v="0"/>
    <x v="0"/>
    <s v="FRANCE"/>
    <s v="CHATEAURENARD(13)"/>
    <x v="1"/>
    <x v="2"/>
    <n v="0.29436000000000001"/>
    <s v="Equity"/>
    <n v="0.29436000000000001"/>
    <x v="0"/>
    <n v="7"/>
    <n v="2.0609999999999999"/>
    <n v="2.0609999999999999"/>
  </r>
  <r>
    <x v="0"/>
    <x v="0"/>
    <s v="FRANCE"/>
    <s v="CHAUTAGNE"/>
    <x v="4"/>
    <x v="1"/>
    <n v="1"/>
    <s v="Global"/>
    <n v="0.49976999999999999"/>
    <x v="0"/>
    <n v="91.5"/>
    <n v="91.5"/>
    <n v="45.728999999999999"/>
  </r>
  <r>
    <x v="0"/>
    <x v="0"/>
    <s v="FRANCE"/>
    <s v="CHAUTAGNE"/>
    <x v="4"/>
    <x v="2"/>
    <n v="1"/>
    <s v="Global"/>
    <n v="0.49976999999999999"/>
    <x v="0"/>
    <n v="5.8"/>
    <n v="5.8"/>
    <n v="2.899"/>
  </r>
  <r>
    <x v="0"/>
    <x v="0"/>
    <s v="FRANCE"/>
    <s v="CHITRY-QUENNE(89)"/>
    <x v="5"/>
    <x v="2"/>
    <n v="1"/>
    <s v="Global"/>
    <n v="0.58989999999999998"/>
    <x v="1"/>
    <n v="32"/>
    <n v="32"/>
    <n v="18.876999999999999"/>
  </r>
  <r>
    <x v="0"/>
    <x v="0"/>
    <s v="FRANCE"/>
    <s v="CIREY-LÈS-MAREILLES(52)"/>
    <x v="5"/>
    <x v="2"/>
    <n v="1"/>
    <s v="Global"/>
    <n v="1"/>
    <x v="1"/>
    <n v="12"/>
    <n v="12"/>
    <n v="12"/>
  </r>
  <r>
    <x v="0"/>
    <x v="0"/>
    <s v="FRANCE"/>
    <s v="CN'AIR HYDRO"/>
    <x v="4"/>
    <x v="1"/>
    <n v="1"/>
    <s v="Global"/>
    <n v="0.49980000000000002"/>
    <x v="0"/>
    <n v="19.2"/>
    <n v="19.2"/>
    <n v="9.5960000000000001"/>
  </r>
  <r>
    <x v="0"/>
    <x v="0"/>
    <s v="FRANCE"/>
    <s v="CN'AIR OTHER"/>
    <x v="1"/>
    <x v="2"/>
    <n v="1"/>
    <s v="Global"/>
    <n v="0.49980000000000002"/>
    <x v="0"/>
    <n v="15"/>
    <n v="15"/>
    <n v="7.4969999999999999"/>
  </r>
  <r>
    <x v="0"/>
    <x v="0"/>
    <s v="FRANCE"/>
    <s v="COINDRE"/>
    <x v="4"/>
    <x v="1"/>
    <n v="1"/>
    <s v="Global"/>
    <n v="0.99700999999999995"/>
    <x v="0"/>
    <n v="36"/>
    <n v="36"/>
    <n v="35.892000000000003"/>
  </r>
  <r>
    <x v="0"/>
    <x v="0"/>
    <s v="FRANCE"/>
    <s v="COYECQUES(62)"/>
    <x v="5"/>
    <x v="2"/>
    <n v="0.49"/>
    <s v="Equity"/>
    <n v="0.49"/>
    <x v="0"/>
    <n v="8"/>
    <n v="3.92"/>
    <n v="3.92"/>
  </r>
  <r>
    <x v="0"/>
    <x v="0"/>
    <s v="FRANCE"/>
    <s v="CRENNES-SUR-FRAUBÉE(53)"/>
    <x v="5"/>
    <x v="2"/>
    <n v="1"/>
    <s v="Global"/>
    <n v="0.49980000000000002"/>
    <x v="0"/>
    <n v="10"/>
    <n v="10"/>
    <n v="4.9980000000000002"/>
  </r>
  <r>
    <x v="0"/>
    <x v="0"/>
    <s v="FRANCE"/>
    <s v="CRUGUEL (56)"/>
    <x v="5"/>
    <x v="2"/>
    <n v="1"/>
    <s v="Global"/>
    <n v="0.49980000000000002"/>
    <x v="0"/>
    <n v="12"/>
    <n v="12"/>
    <n v="5.9980000000000002"/>
  </r>
  <r>
    <x v="0"/>
    <x v="0"/>
    <s v="FRANCE"/>
    <s v="CRUSCADES (11)"/>
    <x v="5"/>
    <x v="2"/>
    <n v="1"/>
    <s v="Global"/>
    <n v="0.58989999999999998"/>
    <x v="0"/>
    <n v="11.5"/>
    <n v="11.5"/>
    <n v="6.7839999999999998"/>
  </r>
  <r>
    <x v="0"/>
    <x v="0"/>
    <s v="FRANCE"/>
    <s v="CURBANS(04)"/>
    <x v="1"/>
    <x v="2"/>
    <n v="0.4"/>
    <s v="Equity"/>
    <n v="0.4"/>
    <x v="0"/>
    <n v="26.1"/>
    <n v="10.44"/>
    <n v="10.44"/>
  </r>
  <r>
    <x v="0"/>
    <x v="0"/>
    <s v="FRANCE"/>
    <s v="DONZÈRE-MONDRAGON"/>
    <x v="4"/>
    <x v="1"/>
    <n v="1"/>
    <s v="Global"/>
    <n v="0.49976999999999999"/>
    <x v="0"/>
    <n v="348"/>
    <n v="348"/>
    <n v="173.92"/>
  </r>
  <r>
    <x v="0"/>
    <x v="0"/>
    <s v="FRANCE"/>
    <s v="DROUPT-SAINT-BASLE (10)"/>
    <x v="5"/>
    <x v="2"/>
    <n v="0.49"/>
    <s v="Equity"/>
    <n v="0.49"/>
    <x v="0"/>
    <n v="48.3"/>
    <n v="23.667000000000002"/>
    <n v="23.667000000000002"/>
  </r>
  <r>
    <x v="0"/>
    <x v="0"/>
    <s v="FRANCE"/>
    <s v="DUNKERQUE(59)"/>
    <x v="2"/>
    <x v="3"/>
    <n v="1"/>
    <s v="Global"/>
    <n v="1"/>
    <x v="0"/>
    <n v="788"/>
    <n v="788"/>
    <n v="788"/>
  </r>
  <r>
    <x v="0"/>
    <x v="0"/>
    <s v="FRANCE"/>
    <s v="EAUX-BONNES"/>
    <x v="4"/>
    <x v="2"/>
    <n v="1"/>
    <s v="Global"/>
    <n v="0.99700999999999995"/>
    <x v="0"/>
    <n v="3.2"/>
    <n v="3.2"/>
    <n v="3.19"/>
  </r>
  <r>
    <x v="0"/>
    <x v="0"/>
    <s v="FRANCE"/>
    <s v="ECHALOT(21)"/>
    <x v="5"/>
    <x v="2"/>
    <n v="1"/>
    <s v="Global"/>
    <n v="0.58989999999999998"/>
    <x v="0"/>
    <n v="16"/>
    <n v="16"/>
    <n v="9.4390000000000001"/>
  </r>
  <r>
    <x v="0"/>
    <x v="0"/>
    <s v="FRANCE"/>
    <s v="EGET"/>
    <x v="4"/>
    <x v="1"/>
    <n v="1"/>
    <s v="Global"/>
    <n v="0.99700999999999995"/>
    <x v="0"/>
    <n v="32.6"/>
    <n v="32.6"/>
    <n v="32.503"/>
  </r>
  <r>
    <x v="0"/>
    <x v="0"/>
    <s v="FRANCE"/>
    <s v="EPIZON (52)"/>
    <x v="5"/>
    <x v="2"/>
    <n v="0.5"/>
    <s v="Equity"/>
    <n v="0.5"/>
    <x v="0"/>
    <n v="79.95"/>
    <n v="39.975000000000001"/>
    <n v="39.975000000000001"/>
  </r>
  <r>
    <x v="0"/>
    <x v="0"/>
    <s v="FRANCE"/>
    <s v="ERBRAY (44)"/>
    <x v="5"/>
    <x v="2"/>
    <n v="1"/>
    <s v="Global"/>
    <n v="0.49980000000000002"/>
    <x v="0"/>
    <n v="11.5"/>
    <n v="11.5"/>
    <n v="5.7480000000000002"/>
  </r>
  <r>
    <x v="0"/>
    <x v="0"/>
    <s v="FRANCE"/>
    <s v="ESPALUNGUE"/>
    <x v="4"/>
    <x v="2"/>
    <n v="1"/>
    <s v="Global"/>
    <n v="0.99700999999999995"/>
    <x v="0"/>
    <n v="3.7"/>
    <n v="3.7"/>
    <n v="3.6890000000000001"/>
  </r>
  <r>
    <x v="0"/>
    <x v="0"/>
    <s v="FRANCE"/>
    <s v="ETALANTE(21)"/>
    <x v="5"/>
    <x v="2"/>
    <n v="1"/>
    <s v="Global"/>
    <n v="0.58989999999999998"/>
    <x v="0"/>
    <n v="30"/>
    <n v="30"/>
    <n v="17.696999999999999"/>
  </r>
  <r>
    <x v="0"/>
    <x v="0"/>
    <s v="FRANCE"/>
    <s v="FABRÈGES"/>
    <x v="4"/>
    <x v="2"/>
    <n v="1"/>
    <s v="Global"/>
    <n v="0.99700999999999995"/>
    <x v="0"/>
    <n v="9"/>
    <n v="9"/>
    <n v="8.9730000000000008"/>
  </r>
  <r>
    <x v="0"/>
    <x v="0"/>
    <s v="FRANCE"/>
    <s v="FALLERON (85)"/>
    <x v="5"/>
    <x v="2"/>
    <n v="1"/>
    <s v="Global"/>
    <n v="0.49980000000000002"/>
    <x v="0"/>
    <n v="11.5"/>
    <n v="11.5"/>
    <n v="5.7480000000000002"/>
  </r>
  <r>
    <x v="0"/>
    <x v="0"/>
    <s v="FRANCE"/>
    <s v="FIENVILLERS (80)"/>
    <x v="5"/>
    <x v="2"/>
    <n v="1"/>
    <s v="Global"/>
    <n v="0.58989999999999998"/>
    <x v="0"/>
    <n v="8.35"/>
    <n v="8.35"/>
    <n v="4.9260000000000002"/>
  </r>
  <r>
    <x v="0"/>
    <x v="0"/>
    <s v="FRANCE"/>
    <s v="FITOU(11)"/>
    <x v="5"/>
    <x v="2"/>
    <n v="0.5"/>
    <s v="Equity"/>
    <n v="0.5"/>
    <x v="0"/>
    <n v="10.4"/>
    <n v="5.2"/>
    <n v="5.2"/>
  </r>
  <r>
    <x v="0"/>
    <x v="0"/>
    <s v="FRANCE"/>
    <s v="FONTPEDROUSE"/>
    <x v="4"/>
    <x v="2"/>
    <n v="1"/>
    <s v="Global"/>
    <n v="0.99700999999999995"/>
    <x v="0"/>
    <n v="5.6"/>
    <n v="5.6"/>
    <n v="5.5830000000000002"/>
  </r>
  <r>
    <x v="0"/>
    <x v="0"/>
    <s v="FRANCE"/>
    <s v="FOS-SUR-MER (13)"/>
    <x v="5"/>
    <x v="2"/>
    <n v="1"/>
    <s v="Global"/>
    <n v="0.49980000000000002"/>
    <x v="0"/>
    <n v="10"/>
    <n v="10"/>
    <n v="4.9980000000000002"/>
  </r>
  <r>
    <x v="0"/>
    <x v="0"/>
    <s v="FRANCE"/>
    <s v="FOS-SUR-MER 2(13)"/>
    <x v="0"/>
    <x v="1"/>
    <n v="1"/>
    <s v="Global"/>
    <n v="1"/>
    <x v="0"/>
    <n v="490"/>
    <n v="490"/>
    <n v="490"/>
  </r>
  <r>
    <x v="0"/>
    <x v="0"/>
    <s v="FRANCE"/>
    <s v="FOS-SUR-MER 3(13)"/>
    <x v="0"/>
    <x v="1"/>
    <n v="1"/>
    <s v="Global"/>
    <n v="1"/>
    <x v="0"/>
    <n v="435"/>
    <n v="435"/>
    <n v="435"/>
  </r>
  <r>
    <x v="0"/>
    <x v="0"/>
    <s v="FRANCE"/>
    <s v="FREIGNÉ (49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FROIDFOND,LA GARNACHE(85)"/>
    <x v="5"/>
    <x v="2"/>
    <n v="1"/>
    <s v="Global"/>
    <n v="0.58989999999999998"/>
    <x v="0"/>
    <n v="18"/>
    <n v="18"/>
    <n v="10.618"/>
  </r>
  <r>
    <x v="0"/>
    <x v="0"/>
    <s v="FRANCE"/>
    <s v="GÉNISSIAT"/>
    <x v="4"/>
    <x v="1"/>
    <n v="1"/>
    <s v="Global"/>
    <n v="0.49976999999999999"/>
    <x v="0"/>
    <n v="423"/>
    <n v="423"/>
    <n v="211.40199999999999"/>
  </r>
  <r>
    <x v="0"/>
    <x v="0"/>
    <s v="FRANCE"/>
    <s v="GERMINON-VÉLYE (51)"/>
    <x v="5"/>
    <x v="2"/>
    <n v="0.5"/>
    <s v="Equity"/>
    <n v="0.5"/>
    <x v="0"/>
    <n v="75"/>
    <n v="37.5"/>
    <n v="37.5"/>
  </r>
  <r>
    <x v="0"/>
    <x v="0"/>
    <s v="FRANCE"/>
    <s v="GETEU"/>
    <x v="4"/>
    <x v="2"/>
    <n v="1"/>
    <s v="Global"/>
    <n v="0.99700999999999995"/>
    <x v="0"/>
    <n v="9.9"/>
    <n v="9.9"/>
    <n v="9.8699999999999992"/>
  </r>
  <r>
    <x v="0"/>
    <x v="0"/>
    <s v="FRANCE"/>
    <s v="GOURGANCON(51)"/>
    <x v="5"/>
    <x v="2"/>
    <n v="0.5"/>
    <s v="Equity"/>
    <n v="0.5"/>
    <x v="0"/>
    <n v="48"/>
    <n v="24"/>
    <n v="24"/>
  </r>
  <r>
    <x v="0"/>
    <x v="0"/>
    <s v="FRANCE"/>
    <s v="GROS-CHASTANG(19)"/>
    <x v="1"/>
    <x v="2"/>
    <n v="1"/>
    <s v="Global"/>
    <n v="0.58989999999999998"/>
    <x v="0"/>
    <n v="12"/>
    <n v="12"/>
    <n v="7.0789999999999997"/>
  </r>
  <r>
    <x v="0"/>
    <x v="0"/>
    <s v="FRANCE"/>
    <s v="GUERVILLE MELLEVILLE (76)"/>
    <x v="5"/>
    <x v="2"/>
    <n v="1"/>
    <s v="Global"/>
    <n v="0.49980000000000002"/>
    <x v="0"/>
    <n v="11.5"/>
    <n v="11.5"/>
    <n v="5.7480000000000002"/>
  </r>
  <r>
    <x v="0"/>
    <x v="0"/>
    <s v="FRANCE"/>
    <s v="HAMBERS (53)"/>
    <x v="5"/>
    <x v="2"/>
    <n v="0.5"/>
    <s v="Equity"/>
    <n v="0.5"/>
    <x v="0"/>
    <n v="8.1999999999999993"/>
    <n v="4.0999999999999996"/>
    <n v="4.0999999999999996"/>
  </r>
  <r>
    <x v="0"/>
    <x v="0"/>
    <s v="FRANCE"/>
    <s v="HANGEST-SUR-SOMME(80)"/>
    <x v="5"/>
    <x v="2"/>
    <n v="1"/>
    <s v="Global"/>
    <n v="1"/>
    <x v="0"/>
    <n v="20.5"/>
    <n v="20.5"/>
    <n v="20.5"/>
  </r>
  <r>
    <x v="0"/>
    <x v="0"/>
    <s v="FRANCE"/>
    <s v="HARCANVILLE (76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HAUT DES AILES"/>
    <x v="5"/>
    <x v="2"/>
    <n v="0.5"/>
    <s v="Equity"/>
    <n v="0.5"/>
    <x v="0"/>
    <n v="44"/>
    <n v="22"/>
    <n v="22"/>
  </r>
  <r>
    <x v="0"/>
    <x v="0"/>
    <s v="FRANCE"/>
    <s v="HAUTE-LYS"/>
    <x v="5"/>
    <x v="2"/>
    <n v="0.5"/>
    <s v="Equity"/>
    <n v="0.5"/>
    <x v="0"/>
    <n v="37.5"/>
    <n v="18.75"/>
    <n v="18.75"/>
  </r>
  <r>
    <x v="0"/>
    <x v="0"/>
    <s v="FRANCE"/>
    <s v="HAUTEVESNES(02)"/>
    <x v="5"/>
    <x v="2"/>
    <n v="0.49"/>
    <s v="Equity"/>
    <n v="0.49"/>
    <x v="0"/>
    <n v="12"/>
    <n v="5.88"/>
    <n v="5.88"/>
  </r>
  <r>
    <x v="0"/>
    <x v="0"/>
    <s v="FRANCE"/>
    <s v="HUIRON,COURDEMANGES(51)"/>
    <x v="5"/>
    <x v="2"/>
    <n v="0.5"/>
    <s v="Equity"/>
    <n v="0.5"/>
    <x v="0"/>
    <n v="13.8"/>
    <n v="6.9"/>
    <n v="6.9"/>
  </r>
  <r>
    <x v="0"/>
    <x v="0"/>
    <s v="FRANCE"/>
    <s v="ISABY"/>
    <x v="4"/>
    <x v="2"/>
    <n v="1"/>
    <s v="Global"/>
    <n v="0.99700999999999995"/>
    <x v="0"/>
    <n v="2"/>
    <n v="2"/>
    <n v="1.994"/>
  </r>
  <r>
    <x v="0"/>
    <x v="0"/>
    <s v="FRANCE"/>
    <s v="JONCELS(34)"/>
    <x v="5"/>
    <x v="2"/>
    <n v="1"/>
    <s v="Global"/>
    <n v="0.58989999999999998"/>
    <x v="1"/>
    <n v="29.9"/>
    <n v="29.9"/>
    <n v="17.638000000000002"/>
  </r>
  <r>
    <x v="0"/>
    <x v="0"/>
    <s v="FRANCE"/>
    <s v="JONCET"/>
    <x v="4"/>
    <x v="2"/>
    <n v="1"/>
    <s v="Global"/>
    <n v="0.99700999999999995"/>
    <x v="0"/>
    <n v="0.38"/>
    <n v="0.38"/>
    <n v="0.379"/>
  </r>
  <r>
    <x v="0"/>
    <x v="0"/>
    <s v="FRANCE"/>
    <s v="LA CASSAGNE"/>
    <x v="4"/>
    <x v="2"/>
    <n v="1"/>
    <s v="Global"/>
    <n v="0.99700999999999995"/>
    <x v="0"/>
    <n v="11"/>
    <n v="11"/>
    <n v="10.967000000000001"/>
  </r>
  <r>
    <x v="0"/>
    <x v="0"/>
    <s v="FRANCE"/>
    <s v="LA CHAUSSÉE SUR MARNE(51)"/>
    <x v="5"/>
    <x v="2"/>
    <n v="0.5"/>
    <s v="Equity"/>
    <n v="0.5"/>
    <x v="0"/>
    <n v="6"/>
    <n v="3"/>
    <n v="3"/>
  </r>
  <r>
    <x v="0"/>
    <x v="0"/>
    <s v="FRANCE"/>
    <s v="LA CROISETTE (60)"/>
    <x v="5"/>
    <x v="2"/>
    <n v="1"/>
    <s v="Global"/>
    <n v="0.49980000000000002"/>
    <x v="0"/>
    <n v="29.9"/>
    <n v="29.9"/>
    <n v="14.944000000000001"/>
  </r>
  <r>
    <x v="0"/>
    <x v="0"/>
    <s v="FRANCE"/>
    <s v="LA DIVATTE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LA GACILLY,L.FOUG,STM(56)"/>
    <x v="5"/>
    <x v="2"/>
    <n v="0.5"/>
    <s v="Equity"/>
    <n v="0.5"/>
    <x v="0"/>
    <n v="33"/>
    <n v="16.5"/>
    <n v="16.5"/>
  </r>
  <r>
    <x v="0"/>
    <x v="0"/>
    <s v="FRANCE"/>
    <s v="LA LIMOUZINIÈRE (44)"/>
    <x v="5"/>
    <x v="2"/>
    <n v="1"/>
    <s v="Global"/>
    <n v="0.58989999999999998"/>
    <x v="0"/>
    <n v="6"/>
    <n v="6"/>
    <n v="3.5390000000000001"/>
  </r>
  <r>
    <x v="0"/>
    <x v="0"/>
    <s v="FRANCE"/>
    <s v="LA RIBÉROLE"/>
    <x v="4"/>
    <x v="2"/>
    <n v="1"/>
    <s v="Global"/>
    <n v="0.99700999999999995"/>
    <x v="0"/>
    <n v="4.4000000000000004"/>
    <n v="4.4000000000000004"/>
    <n v="4.3869999999999996"/>
  </r>
  <r>
    <x v="0"/>
    <x v="0"/>
    <s v="FRANCE"/>
    <s v="LA VERNA"/>
    <x v="4"/>
    <x v="1"/>
    <n v="1"/>
    <s v="Global"/>
    <n v="0.99700999999999995"/>
    <x v="0"/>
    <n v="3.9"/>
    <n v="3.9"/>
    <n v="3.8879999999999999"/>
  </r>
  <r>
    <x v="0"/>
    <x v="0"/>
    <s v="FRANCE"/>
    <s v="LAGARDE"/>
    <x v="4"/>
    <x v="2"/>
    <n v="1"/>
    <s v="Global"/>
    <n v="0.99700999999999995"/>
    <x v="0"/>
    <n v="1"/>
    <n v="1"/>
    <n v="0.997"/>
  </r>
  <r>
    <x v="0"/>
    <x v="0"/>
    <s v="FRANCE"/>
    <s v="LANRIVOARE (29)"/>
    <x v="5"/>
    <x v="2"/>
    <n v="1"/>
    <s v="Global"/>
    <n v="0.58989999999999998"/>
    <x v="0"/>
    <n v="2.5499999999999998"/>
    <n v="2.5499999999999998"/>
    <n v="1.504"/>
  </r>
  <r>
    <x v="0"/>
    <x v="0"/>
    <s v="FRANCE"/>
    <s v="LARGENTIÈRE (07)"/>
    <x v="1"/>
    <x v="2"/>
    <n v="0.17493"/>
    <s v="Equity"/>
    <n v="0.17493"/>
    <x v="0"/>
    <n v="12"/>
    <n v="2.0990000000000002"/>
    <n v="2.0990000000000002"/>
  </r>
  <r>
    <x v="0"/>
    <x v="0"/>
    <s v="FRANCE"/>
    <s v="LARRAU"/>
    <x v="4"/>
    <x v="2"/>
    <n v="1"/>
    <s v="Global"/>
    <n v="0.99700999999999995"/>
    <x v="0"/>
    <n v="3.6"/>
    <n v="3.6"/>
    <n v="3.589"/>
  </r>
  <r>
    <x v="0"/>
    <x v="0"/>
    <s v="FRANCE"/>
    <s v="LASSOULA"/>
    <x v="4"/>
    <x v="1"/>
    <n v="1"/>
    <s v="Global"/>
    <n v="0.99700999999999995"/>
    <x v="0"/>
    <n v="20.3"/>
    <n v="20.3"/>
    <n v="20.239000000000001"/>
  </r>
  <r>
    <x v="0"/>
    <x v="0"/>
    <s v="FRANCE"/>
    <s v="LASTOURG"/>
    <x v="4"/>
    <x v="2"/>
    <n v="1"/>
    <s v="Global"/>
    <n v="0.99700999999999995"/>
    <x v="0"/>
    <n v="2.8"/>
    <n v="2.8"/>
    <n v="2.7919999999999998"/>
  </r>
  <r>
    <x v="0"/>
    <x v="0"/>
    <s v="FRANCE"/>
    <s v="LE BOSC(34)"/>
    <x v="1"/>
    <x v="2"/>
    <n v="0.29436000000000001"/>
    <s v="Equity"/>
    <n v="0.29436000000000001"/>
    <x v="0"/>
    <n v="9.1999999999999993"/>
    <n v="2.7080000000000002"/>
    <n v="2.7080000000000002"/>
  </r>
  <r>
    <x v="0"/>
    <x v="0"/>
    <s v="FRANCE"/>
    <s v="LE CANET(11)"/>
    <x v="5"/>
    <x v="2"/>
    <n v="1"/>
    <s v="Global"/>
    <n v="0.58989999999999998"/>
    <x v="0"/>
    <n v="11.5"/>
    <n v="11.5"/>
    <n v="6.7839999999999998"/>
  </r>
  <r>
    <x v="0"/>
    <x v="0"/>
    <s v="FRANCE"/>
    <s v="LE HORPS (53)"/>
    <x v="5"/>
    <x v="2"/>
    <n v="1"/>
    <s v="Global"/>
    <n v="0.49980000000000002"/>
    <x v="0"/>
    <n v="13.8"/>
    <n v="13.8"/>
    <n v="6.8970000000000002"/>
  </r>
  <r>
    <x v="0"/>
    <x v="0"/>
    <s v="FRANCE"/>
    <s v="LE HOURAT"/>
    <x v="4"/>
    <x v="1"/>
    <n v="1"/>
    <s v="Global"/>
    <n v="0.99700999999999995"/>
    <x v="0"/>
    <n v="46.9"/>
    <n v="46.9"/>
    <n v="46.76"/>
  </r>
  <r>
    <x v="0"/>
    <x v="0"/>
    <s v="FRANCE"/>
    <s v="LE POUZIN (07)"/>
    <x v="1"/>
    <x v="2"/>
    <n v="1"/>
    <s v="Global"/>
    <n v="0.49980000000000002"/>
    <x v="0"/>
    <n v="3.42"/>
    <n v="3.42"/>
    <n v="1.7090000000000001"/>
  </r>
  <r>
    <x v="0"/>
    <x v="0"/>
    <s v="FRANCE"/>
    <s v="LE POUZIN (07)"/>
    <x v="5"/>
    <x v="2"/>
    <n v="1"/>
    <s v="Global"/>
    <n v="0.49980000000000002"/>
    <x v="0"/>
    <n v="4.5999999999999996"/>
    <n v="4.5999999999999996"/>
    <n v="2.2989999999999999"/>
  </r>
  <r>
    <x v="0"/>
    <x v="0"/>
    <s v="FRANCE"/>
    <s v="LES AVEILLANS"/>
    <x v="4"/>
    <x v="2"/>
    <n v="1"/>
    <s v="Global"/>
    <n v="0.99700999999999995"/>
    <x v="0"/>
    <n v="7.2"/>
    <n v="7.2"/>
    <n v="7.1779999999999999"/>
  </r>
  <r>
    <x v="0"/>
    <x v="0"/>
    <s v="FRANCE"/>
    <s v="LES TOURRETTES (26)"/>
    <x v="1"/>
    <x v="2"/>
    <n v="1"/>
    <s v="Global"/>
    <n v="0.49980000000000002"/>
    <x v="0"/>
    <n v="0.3"/>
    <n v="0.3"/>
    <n v="0.15"/>
  </r>
  <r>
    <x v="0"/>
    <x v="0"/>
    <s v="FRANCE"/>
    <s v="LICQ-ATHEREY"/>
    <x v="4"/>
    <x v="2"/>
    <n v="1"/>
    <s v="Global"/>
    <n v="0.99700999999999995"/>
    <x v="0"/>
    <n v="9"/>
    <n v="9"/>
    <n v="8.9730000000000008"/>
  </r>
  <r>
    <x v="0"/>
    <x v="0"/>
    <s v="FRANCE"/>
    <s v="LICQ-ATHEREY2"/>
    <x v="4"/>
    <x v="2"/>
    <n v="1"/>
    <s v="Global"/>
    <n v="0.99700999999999995"/>
    <x v="0"/>
    <n v="0.34"/>
    <n v="0.34"/>
    <n v="0.33900000000000002"/>
  </r>
  <r>
    <x v="0"/>
    <x v="0"/>
    <s v="FRANCE"/>
    <s v="LIEUVILLERS(60)"/>
    <x v="5"/>
    <x v="2"/>
    <n v="1"/>
    <s v="Global"/>
    <n v="0.58989999999999998"/>
    <x v="0"/>
    <n v="27.6"/>
    <n v="27.6"/>
    <n v="16.280999999999999"/>
  </r>
  <r>
    <x v="0"/>
    <x v="0"/>
    <s v="FRANCE"/>
    <s v="LIHUS (60)"/>
    <x v="5"/>
    <x v="2"/>
    <n v="1"/>
    <s v="Global"/>
    <n v="0.49980000000000002"/>
    <x v="0"/>
    <n v="12.3"/>
    <n v="12.3"/>
    <n v="6.1479999999999997"/>
  </r>
  <r>
    <x v="0"/>
    <x v="0"/>
    <s v="FRANCE"/>
    <s v="LOGIS NEUF"/>
    <x v="4"/>
    <x v="1"/>
    <n v="1"/>
    <s v="Global"/>
    <n v="0.49976999999999999"/>
    <x v="0"/>
    <n v="216"/>
    <n v="216"/>
    <n v="107.95099999999999"/>
  </r>
  <r>
    <x v="0"/>
    <x v="0"/>
    <s v="FRANCE"/>
    <s v="MAISNIÈRES (80)"/>
    <x v="5"/>
    <x v="2"/>
    <n v="1"/>
    <s v="Global"/>
    <n v="0.49980000000000002"/>
    <x v="0"/>
    <n v="12"/>
    <n v="12"/>
    <n v="5.9980000000000002"/>
  </r>
  <r>
    <x v="0"/>
    <x v="0"/>
    <s v="FRANCE"/>
    <s v="MANNEVILLE (76)"/>
    <x v="5"/>
    <x v="2"/>
    <n v="1"/>
    <s v="Global"/>
    <n v="0.58989999999999998"/>
    <x v="0"/>
    <n v="13.8"/>
    <n v="13.8"/>
    <n v="8.141"/>
  </r>
  <r>
    <x v="0"/>
    <x v="0"/>
    <s v="FRANCE"/>
    <s v="MARCENAC"/>
    <x v="4"/>
    <x v="2"/>
    <n v="1"/>
    <s v="Global"/>
    <n v="0.99700999999999995"/>
    <x v="0"/>
    <n v="5.2"/>
    <n v="5.2"/>
    <n v="5.1840000000000002"/>
  </r>
  <r>
    <x v="0"/>
    <x v="0"/>
    <s v="FRANCE"/>
    <s v="MARCOLÈS(15)"/>
    <x v="1"/>
    <x v="2"/>
    <n v="1"/>
    <s v="Global"/>
    <n v="0.58989999999999998"/>
    <x v="0"/>
    <n v="12"/>
    <n v="12"/>
    <n v="7.0789999999999997"/>
  </r>
  <r>
    <x v="0"/>
    <x v="0"/>
    <s v="FRANCE"/>
    <s v="MARÈGES"/>
    <x v="4"/>
    <x v="1"/>
    <n v="1"/>
    <s v="Global"/>
    <n v="0.99700999999999995"/>
    <x v="0"/>
    <n v="146"/>
    <n v="146"/>
    <n v="145.56299999999999"/>
  </r>
  <r>
    <x v="0"/>
    <x v="0"/>
    <s v="FRANCE"/>
    <s v="MAULÉON-BAROUSSE"/>
    <x v="4"/>
    <x v="2"/>
    <n v="1"/>
    <s v="Global"/>
    <n v="0.99700999999999995"/>
    <x v="0"/>
    <n v="1.4"/>
    <n v="1.4"/>
    <n v="1.3959999999999999"/>
  </r>
  <r>
    <x v="0"/>
    <x v="0"/>
    <s v="FRANCE"/>
    <s v="MÉNÉAC (56)"/>
    <x v="5"/>
    <x v="2"/>
    <n v="0.5"/>
    <s v="Equity"/>
    <n v="0.5"/>
    <x v="0"/>
    <n v="5.6"/>
    <n v="2.8"/>
    <n v="2.8"/>
  </r>
  <r>
    <x v="0"/>
    <x v="0"/>
    <s v="FRANCE"/>
    <s v="MÉNESLIES (80)"/>
    <x v="5"/>
    <x v="2"/>
    <n v="1"/>
    <s v="Global"/>
    <n v="0.58989999999999998"/>
    <x v="0"/>
    <n v="11.15"/>
    <n v="11.15"/>
    <n v="6.577"/>
  </r>
  <r>
    <x v="0"/>
    <x v="0"/>
    <s v="FRANCE"/>
    <s v="MÉSANGER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MESNIL ROUSSET (27)"/>
    <x v="5"/>
    <x v="2"/>
    <n v="0.49"/>
    <s v="Equity"/>
    <n v="0.49"/>
    <x v="0"/>
    <n v="12.3"/>
    <n v="6.0270000000000001"/>
    <n v="6.0270000000000001"/>
  </r>
  <r>
    <x v="0"/>
    <x v="0"/>
    <s v="FRANCE"/>
    <s v="MEYMES"/>
    <x v="4"/>
    <x v="2"/>
    <n v="1"/>
    <s v="Global"/>
    <n v="0.99700999999999995"/>
    <x v="0"/>
    <n v="4"/>
    <n v="4"/>
    <n v="3.988"/>
  </r>
  <r>
    <x v="0"/>
    <x v="0"/>
    <s v="FRANCE"/>
    <s v="MIÉGEBAT"/>
    <x v="4"/>
    <x v="1"/>
    <n v="1"/>
    <s v="Global"/>
    <n v="0.99700999999999995"/>
    <x v="0"/>
    <n v="74"/>
    <n v="74"/>
    <n v="73.778999999999996"/>
  </r>
  <r>
    <x v="0"/>
    <x v="0"/>
    <s v="FRANCE"/>
    <s v="MONCHEL SUR CANCHE (62)"/>
    <x v="5"/>
    <x v="2"/>
    <n v="1"/>
    <s v="Global"/>
    <n v="0.58989999999999998"/>
    <x v="0"/>
    <n v="8.35"/>
    <n v="8.35"/>
    <n v="4.9260000000000002"/>
  </r>
  <r>
    <x v="0"/>
    <x v="0"/>
    <s v="FRANCE"/>
    <s v="MONTBRUN"/>
    <x v="4"/>
    <x v="2"/>
    <n v="1"/>
    <s v="Global"/>
    <n v="0.99700999999999995"/>
    <x v="0"/>
    <n v="1.6"/>
    <n v="1.6"/>
    <n v="1.595"/>
  </r>
  <r>
    <x v="0"/>
    <x v="0"/>
    <s v="FRANCE"/>
    <s v="MONTÉLIMAR"/>
    <x v="4"/>
    <x v="1"/>
    <n v="1"/>
    <s v="Global"/>
    <n v="0.49976999999999999"/>
    <x v="0"/>
    <n v="295"/>
    <n v="295"/>
    <n v="147.43199999999999"/>
  </r>
  <r>
    <x v="0"/>
    <x v="0"/>
    <s v="FRANCE"/>
    <s v="MONTMIRAIL VAUCHAMPS(51)"/>
    <x v="5"/>
    <x v="2"/>
    <n v="1"/>
    <s v="Global"/>
    <n v="0.58989999999999998"/>
    <x v="0"/>
    <n v="14"/>
    <n v="14"/>
    <n v="8.2590000000000003"/>
  </r>
  <r>
    <x v="0"/>
    <x v="0"/>
    <s v="FRANCE"/>
    <s v="MONTOIR-DE-BRETAGNE 2(44)"/>
    <x v="0"/>
    <x v="1"/>
    <n v="1"/>
    <s v="Global"/>
    <n v="1"/>
    <x v="0"/>
    <n v="43"/>
    <n v="43"/>
    <n v="43"/>
  </r>
  <r>
    <x v="0"/>
    <x v="0"/>
    <s v="FRANCE"/>
    <s v="MONTOIR-DE-BRETAGNE(44)"/>
    <x v="0"/>
    <x v="1"/>
    <n v="1"/>
    <s v="Global"/>
    <n v="1"/>
    <x v="0"/>
    <n v="435"/>
    <n v="435"/>
    <n v="435"/>
  </r>
  <r>
    <x v="0"/>
    <x v="0"/>
    <s v="FRANCE"/>
    <s v="MONTPELLIER(34)"/>
    <x v="1"/>
    <x v="2"/>
    <n v="1"/>
    <s v="Global"/>
    <n v="0.58989999999999998"/>
    <x v="0"/>
    <n v="0.01"/>
    <n v="0.01"/>
    <n v="6.0000000000000001E-3"/>
  </r>
  <r>
    <x v="0"/>
    <x v="0"/>
    <s v="FRANCE"/>
    <s v="MONTPELLIER(34)"/>
    <x v="1"/>
    <x v="2"/>
    <n v="1"/>
    <s v="Global"/>
    <n v="0.58989999999999998"/>
    <x v="1"/>
    <n v="4.4000000000000004"/>
    <n v="4.4000000000000004"/>
    <n v="2.5960000000000001"/>
  </r>
  <r>
    <x v="0"/>
    <x v="0"/>
    <s v="FRANCE"/>
    <s v="MOTTE DE GALAURE (26)"/>
    <x v="5"/>
    <x v="2"/>
    <n v="1"/>
    <s v="Global"/>
    <n v="0.49980000000000002"/>
    <x v="0"/>
    <n v="4"/>
    <n v="4"/>
    <n v="1.9990000000000001"/>
  </r>
  <r>
    <x v="0"/>
    <x v="0"/>
    <s v="FRANCE"/>
    <s v="NAY"/>
    <x v="4"/>
    <x v="2"/>
    <n v="1"/>
    <s v="Global"/>
    <n v="0.99700999999999995"/>
    <x v="0"/>
    <n v="0.43"/>
    <n v="0.43"/>
    <n v="0.42899999999999999"/>
  </r>
  <r>
    <x v="0"/>
    <x v="0"/>
    <s v="FRANCE"/>
    <s v="NDR CONTRACT CHOOZ"/>
    <x v="6"/>
    <x v="1"/>
    <n v="1"/>
    <s v="Global"/>
    <n v="1"/>
    <x v="0"/>
    <n v="750"/>
    <n v="750"/>
    <n v="750"/>
  </r>
  <r>
    <x v="0"/>
    <x v="0"/>
    <s v="FRANCE"/>
    <s v="NDR CONTRACT TRICASTIN"/>
    <x v="6"/>
    <x v="1"/>
    <n v="1"/>
    <s v="Global"/>
    <n v="1"/>
    <x v="0"/>
    <n v="459.5"/>
    <n v="459.5"/>
    <n v="459.5"/>
  </r>
  <r>
    <x v="0"/>
    <x v="0"/>
    <s v="FRANCE"/>
    <s v="NEVIAN (11)"/>
    <x v="5"/>
    <x v="2"/>
    <n v="1"/>
    <s v="Global"/>
    <n v="0.58989999999999998"/>
    <x v="0"/>
    <n v="15.3"/>
    <n v="15.3"/>
    <n v="9.0259999999999998"/>
  </r>
  <r>
    <x v="0"/>
    <x v="0"/>
    <s v="FRANCE"/>
    <s v="OLETTE"/>
    <x v="4"/>
    <x v="2"/>
    <n v="1"/>
    <s v="Global"/>
    <n v="0.99700999999999995"/>
    <x v="0"/>
    <n v="10.4"/>
    <n v="10.4"/>
    <n v="10.369"/>
  </r>
  <r>
    <x v="0"/>
    <x v="0"/>
    <s v="FRANCE"/>
    <s v="OLHADOKO"/>
    <x v="4"/>
    <x v="2"/>
    <n v="1"/>
    <s v="Global"/>
    <n v="0.99700999999999995"/>
    <x v="0"/>
    <n v="9.6999999999999993"/>
    <n v="9.6999999999999993"/>
    <n v="9.6709999999999994"/>
  </r>
  <r>
    <x v="0"/>
    <x v="0"/>
    <s v="FRANCE"/>
    <s v="ORGNAC L'AVEN (07)"/>
    <x v="1"/>
    <x v="2"/>
    <n v="0.17493"/>
    <s v="Equity"/>
    <n v="0.17493"/>
    <x v="0"/>
    <n v="1.29"/>
    <n v="0.22600000000000001"/>
    <n v="0.22600000000000001"/>
  </r>
  <r>
    <x v="0"/>
    <x v="0"/>
    <s v="FRANCE"/>
    <s v="OULE"/>
    <x v="4"/>
    <x v="2"/>
    <n v="1"/>
    <s v="Global"/>
    <n v="0.99700999999999995"/>
    <x v="0"/>
    <n v="1.76"/>
    <n v="1.76"/>
    <n v="1.7549999999999999"/>
  </r>
  <r>
    <x v="0"/>
    <x v="0"/>
    <s v="FRANCE"/>
    <s v="OZON/ARRAS-SUR-RHÔNE (07)"/>
    <x v="1"/>
    <x v="2"/>
    <n v="0.17493"/>
    <s v="Equity"/>
    <n v="0.17493"/>
    <x v="0"/>
    <n v="4.2"/>
    <n v="0.73499999999999999"/>
    <n v="0.73499999999999999"/>
  </r>
  <r>
    <x v="0"/>
    <x v="0"/>
    <s v="FRANCE"/>
    <s v="PÉAGE DE ROUSSILLON"/>
    <x v="4"/>
    <x v="1"/>
    <n v="1"/>
    <s v="Global"/>
    <n v="0.49976999999999999"/>
    <x v="0"/>
    <n v="160.69999999999999"/>
    <n v="160.69999999999999"/>
    <n v="80.313000000000002"/>
  </r>
  <r>
    <x v="0"/>
    <x v="0"/>
    <s v="FRANCE"/>
    <s v="PERTAIN ET POTTE(80)"/>
    <x v="5"/>
    <x v="2"/>
    <n v="0.49"/>
    <s v="Equity"/>
    <n v="0.49"/>
    <x v="0"/>
    <n v="12"/>
    <n v="5.88"/>
    <n v="5.88"/>
  </r>
  <r>
    <x v="0"/>
    <x v="0"/>
    <s v="FRANCE"/>
    <s v="PIERRE BÉNITE"/>
    <x v="4"/>
    <x v="1"/>
    <n v="1"/>
    <s v="Global"/>
    <n v="0.49976999999999999"/>
    <x v="0"/>
    <n v="92.2"/>
    <n v="92.2"/>
    <n v="46.079000000000001"/>
  </r>
  <r>
    <x v="0"/>
    <x v="0"/>
    <s v="FRANCE"/>
    <s v="PLOUARZEL (29)"/>
    <x v="5"/>
    <x v="2"/>
    <n v="1"/>
    <s v="Global"/>
    <n v="0.58989999999999998"/>
    <x v="0"/>
    <n v="6.7"/>
    <n v="6.7"/>
    <n v="3.9529999999999998"/>
  </r>
  <r>
    <x v="0"/>
    <x v="0"/>
    <s v="FRANCE"/>
    <s v="PLOURIN (29)"/>
    <x v="5"/>
    <x v="2"/>
    <n v="1"/>
    <s v="Global"/>
    <n v="0.58989999999999998"/>
    <x v="0"/>
    <n v="3.4"/>
    <n v="3.4"/>
    <n v="2.0059999999999998"/>
  </r>
  <r>
    <x v="0"/>
    <x v="0"/>
    <s v="FRANCE"/>
    <s v="PLOZÉVET (29)"/>
    <x v="5"/>
    <x v="2"/>
    <n v="1"/>
    <s v="Global"/>
    <n v="0.58989999999999998"/>
    <x v="0"/>
    <n v="12"/>
    <n v="12"/>
    <n v="7.0780000000000003"/>
  </r>
  <r>
    <x v="0"/>
    <x v="0"/>
    <s v="FRANCE"/>
    <s v="PLUMIEUX (22)"/>
    <x v="5"/>
    <x v="2"/>
    <n v="0.5"/>
    <s v="Equity"/>
    <n v="0.5"/>
    <x v="0"/>
    <n v="16"/>
    <n v="8"/>
    <n v="8"/>
  </r>
  <r>
    <x v="0"/>
    <x v="0"/>
    <s v="FRANCE"/>
    <s v="PONT D'ESTAGNOU"/>
    <x v="4"/>
    <x v="2"/>
    <n v="1"/>
    <s v="Global"/>
    <n v="0.99700999999999995"/>
    <x v="0"/>
    <n v="0.45"/>
    <n v="0.45"/>
    <n v="0.44900000000000001"/>
  </r>
  <r>
    <x v="0"/>
    <x v="0"/>
    <s v="FRANCE"/>
    <s v="PONT-DE-CAMPS"/>
    <x v="4"/>
    <x v="1"/>
    <n v="1"/>
    <s v="Global"/>
    <n v="0.99700999999999995"/>
    <x v="0"/>
    <n v="39"/>
    <n v="39"/>
    <n v="38.883000000000003"/>
  </r>
  <r>
    <x v="0"/>
    <x v="0"/>
    <s v="FRANCE"/>
    <s v="PONT-DE-PRAT"/>
    <x v="4"/>
    <x v="2"/>
    <n v="1"/>
    <s v="Global"/>
    <n v="0.99700999999999995"/>
    <x v="0"/>
    <n v="0.6"/>
    <n v="0.6"/>
    <n v="0.59799999999999998"/>
  </r>
  <r>
    <x v="0"/>
    <x v="0"/>
    <s v="FRANCE"/>
    <s v="PONTRU (02)"/>
    <x v="5"/>
    <x v="2"/>
    <n v="1"/>
    <s v="Global"/>
    <n v="0.49980000000000002"/>
    <x v="0"/>
    <n v="16"/>
    <n v="16"/>
    <n v="7.9969999999999999"/>
  </r>
  <r>
    <x v="0"/>
    <x v="0"/>
    <s v="FRANCE"/>
    <s v="PORETTE DE NÉRONE(2B)"/>
    <x v="1"/>
    <x v="2"/>
    <n v="1"/>
    <s v="Global"/>
    <n v="0.58989999999999998"/>
    <x v="0"/>
    <n v="3.78"/>
    <n v="3.78"/>
    <n v="2.23"/>
  </r>
  <r>
    <x v="0"/>
    <x v="0"/>
    <s v="FRANCE"/>
    <s v="PORT-LA-NOUVELLE,SIGEAN(11)"/>
    <x v="5"/>
    <x v="1"/>
    <n v="1"/>
    <s v="Global"/>
    <n v="0.58989999999999998"/>
    <x v="0"/>
    <n v="2.2000000000000002"/>
    <n v="2.2000000000000002"/>
    <n v="1.298"/>
  </r>
  <r>
    <x v="0"/>
    <x v="0"/>
    <s v="FRANCE"/>
    <s v="PORT-LA-NOUVELLE,SIGEAN(11)"/>
    <x v="5"/>
    <x v="2"/>
    <n v="1"/>
    <s v="Global"/>
    <n v="0.58989999999999998"/>
    <x v="0"/>
    <n v="6.6"/>
    <n v="6.6"/>
    <n v="3.8929999999999998"/>
  </r>
  <r>
    <x v="0"/>
    <x v="0"/>
    <s v="FRANCE"/>
    <s v="PRÉCHAC"/>
    <x v="4"/>
    <x v="2"/>
    <n v="1"/>
    <s v="Global"/>
    <n v="0.99700999999999995"/>
    <x v="0"/>
    <n v="1.4"/>
    <n v="1.4"/>
    <n v="1.3959999999999999"/>
  </r>
  <r>
    <x v="0"/>
    <x v="0"/>
    <s v="FRANCE"/>
    <s v="RADENAC (56)"/>
    <x v="5"/>
    <x v="2"/>
    <n v="0.5"/>
    <s v="Equity"/>
    <n v="0.5"/>
    <x v="0"/>
    <n v="8.1999999999999993"/>
    <n v="4.0999999999999996"/>
    <n v="4.0999999999999996"/>
  </r>
  <r>
    <x v="0"/>
    <x v="0"/>
    <s v="FRANCE"/>
    <s v="RAMBURES (80)"/>
    <x v="5"/>
    <x v="2"/>
    <n v="1"/>
    <s v="Global"/>
    <n v="0.49980000000000002"/>
    <x v="0"/>
    <n v="12"/>
    <n v="12"/>
    <n v="5.9980000000000002"/>
  </r>
  <r>
    <x v="0"/>
    <x v="0"/>
    <s v="FRANCE"/>
    <s v="REFFROY(55)"/>
    <x v="5"/>
    <x v="2"/>
    <n v="0.49"/>
    <s v="Equity"/>
    <n v="0.49"/>
    <x v="0"/>
    <n v="24"/>
    <n v="11.76"/>
    <n v="11.76"/>
  </r>
  <r>
    <x v="0"/>
    <x v="0"/>
    <s v="FRANCE"/>
    <s v="REMERANGLES, LITZ 60)"/>
    <x v="5"/>
    <x v="2"/>
    <n v="1"/>
    <s v="Global"/>
    <n v="0.58989999999999998"/>
    <x v="0"/>
    <n v="28"/>
    <n v="28"/>
    <n v="16.518000000000001"/>
  </r>
  <r>
    <x v="0"/>
    <x v="0"/>
    <s v="FRANCE"/>
    <s v="REMILLY-WIRQUIN(62)"/>
    <x v="5"/>
    <x v="2"/>
    <n v="0.49"/>
    <s v="Equity"/>
    <n v="0.49"/>
    <x v="0"/>
    <n v="12"/>
    <n v="5.88"/>
    <n v="5.88"/>
  </r>
  <r>
    <x v="0"/>
    <x v="0"/>
    <s v="FRANCE"/>
    <s v="RETHONVILLERS (80)"/>
    <x v="5"/>
    <x v="2"/>
    <n v="1"/>
    <s v="Global"/>
    <n v="0.49980000000000002"/>
    <x v="0"/>
    <n v="29.9"/>
    <n v="29.9"/>
    <n v="14.944000000000001"/>
  </r>
  <r>
    <x v="0"/>
    <x v="0"/>
    <s v="FRANCE"/>
    <s v="RÉZENTIÈRES(15)"/>
    <x v="5"/>
    <x v="2"/>
    <n v="0.5"/>
    <s v="Equity"/>
    <n v="0.5"/>
    <x v="0"/>
    <n v="10"/>
    <n v="5"/>
    <n v="5"/>
  </r>
  <r>
    <x v="0"/>
    <x v="0"/>
    <s v="FRANCE"/>
    <s v="ROCHEFORT EN VALDAINE (26)"/>
    <x v="5"/>
    <x v="2"/>
    <n v="1"/>
    <s v="Global"/>
    <n v="0.49980000000000002"/>
    <x v="0"/>
    <n v="7.5"/>
    <n v="7.5"/>
    <n v="3.7490000000000001"/>
  </r>
  <r>
    <x v="0"/>
    <x v="0"/>
    <s v="FRANCE"/>
    <s v="ROQUETAILLADE (11)"/>
    <x v="5"/>
    <x v="2"/>
    <n v="1"/>
    <s v="Global"/>
    <n v="0.58989999999999998"/>
    <x v="0"/>
    <n v="22.93"/>
    <n v="22.93"/>
    <n v="13.526"/>
  </r>
  <r>
    <x v="0"/>
    <x v="0"/>
    <s v="FRANCE"/>
    <s v="RUMONT(55)"/>
    <x v="5"/>
    <x v="2"/>
    <n v="0.49"/>
    <s v="Equity"/>
    <n v="0.49"/>
    <x v="0"/>
    <n v="26.05"/>
    <n v="12.765000000000001"/>
    <n v="12.765000000000001"/>
  </r>
  <r>
    <x v="0"/>
    <x v="0"/>
    <s v="FRANCE"/>
    <s v="SAINT COULITZ (29)"/>
    <x v="5"/>
    <x v="2"/>
    <n v="0.5"/>
    <s v="Equity"/>
    <n v="0.5"/>
    <x v="0"/>
    <n v="8"/>
    <n v="4"/>
    <n v="4"/>
  </r>
  <r>
    <x v="0"/>
    <x v="0"/>
    <s v="FRANCE"/>
    <s v="SAINT JEAN DU PIN(30)"/>
    <x v="1"/>
    <x v="2"/>
    <n v="0.29436000000000001"/>
    <s v="Equity"/>
    <n v="0.29436000000000001"/>
    <x v="0"/>
    <n v="7.1"/>
    <n v="2.09"/>
    <n v="2.09"/>
  </r>
  <r>
    <x v="0"/>
    <x v="0"/>
    <s v="FRANCE"/>
    <s v="SAINT PIERRE DE MARÈGES"/>
    <x v="4"/>
    <x v="1"/>
    <n v="1"/>
    <s v="Global"/>
    <n v="0.99700999999999995"/>
    <x v="0"/>
    <n v="122"/>
    <n v="122"/>
    <n v="121.63500000000001"/>
  </r>
  <r>
    <x v="0"/>
    <x v="0"/>
    <s v="FRANCE"/>
    <s v="SAINT QUENTIN LA MOTTE (8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SAINT SERVANT(56)"/>
    <x v="5"/>
    <x v="2"/>
    <n v="0.5"/>
    <s v="Equity"/>
    <n v="0.5"/>
    <x v="0"/>
    <n v="12"/>
    <n v="6"/>
    <n v="6"/>
  </r>
  <r>
    <x v="0"/>
    <x v="0"/>
    <s v="FRANCE"/>
    <s v="SAINT VALLIER"/>
    <x v="4"/>
    <x v="1"/>
    <n v="1"/>
    <s v="Global"/>
    <n v="0.49976999999999999"/>
    <x v="0"/>
    <n v="120"/>
    <n v="120"/>
    <n v="59.972000000000001"/>
  </r>
  <r>
    <x v="0"/>
    <x v="0"/>
    <s v="FRANCE"/>
    <s v="SAINT-ENGRACE"/>
    <x v="4"/>
    <x v="2"/>
    <n v="1"/>
    <s v="Global"/>
    <n v="0.49976999999999999"/>
    <x v="0"/>
    <n v="0.39"/>
    <n v="0.39"/>
    <n v="0.19500000000000001"/>
  </r>
  <r>
    <x v="0"/>
    <x v="0"/>
    <s v="FRANCE"/>
    <s v="SAINT-ENGRACE"/>
    <x v="4"/>
    <x v="2"/>
    <n v="1"/>
    <s v="Global"/>
    <n v="0.99700999999999995"/>
    <x v="0"/>
    <n v="1"/>
    <n v="1"/>
    <n v="0.997"/>
  </r>
  <r>
    <x v="0"/>
    <x v="0"/>
    <s v="FRANCE"/>
    <s v="SAINT-GEORGES-LES-BAINS (07)"/>
    <x v="1"/>
    <x v="2"/>
    <n v="0.17493"/>
    <s v="Equity"/>
    <n v="0.17493"/>
    <x v="0"/>
    <n v="2.4300000000000002"/>
    <n v="0.42499999999999999"/>
    <n v="0.42499999999999999"/>
  </r>
  <r>
    <x v="0"/>
    <x v="0"/>
    <s v="FRANCE"/>
    <s v="SAINT-GÉRY"/>
    <x v="4"/>
    <x v="2"/>
    <n v="1"/>
    <s v="Global"/>
    <n v="0.99700999999999995"/>
    <x v="0"/>
    <n v="1.675"/>
    <n v="1.675"/>
    <n v="1.67"/>
  </r>
  <r>
    <x v="0"/>
    <x v="0"/>
    <s v="FRANCE"/>
    <s v="SAINT-HILAIRE-LE-PETIT(51)"/>
    <x v="5"/>
    <x v="2"/>
    <n v="1"/>
    <s v="Global"/>
    <n v="1"/>
    <x v="1"/>
    <n v="29.7"/>
    <n v="29.7"/>
    <n v="29.7"/>
  </r>
  <r>
    <x v="0"/>
    <x v="0"/>
    <s v="FRANCE"/>
    <s v="SAINT-RESTITUT (26)"/>
    <x v="1"/>
    <x v="2"/>
    <n v="1"/>
    <s v="Global"/>
    <n v="0.49980000000000002"/>
    <x v="1"/>
    <n v="3"/>
    <n v="3"/>
    <n v="1.4990000000000001"/>
  </r>
  <r>
    <x v="0"/>
    <x v="0"/>
    <s v="FRANCE"/>
    <s v="SAINT-SERVAIS(22)"/>
    <x v="5"/>
    <x v="2"/>
    <n v="0.5"/>
    <s v="Equity"/>
    <n v="0.5"/>
    <x v="0"/>
    <n v="5.6"/>
    <n v="2.8"/>
    <n v="2.8"/>
  </r>
  <r>
    <x v="0"/>
    <x v="0"/>
    <s v="FRANCE"/>
    <s v="SALSES(66)"/>
    <x v="5"/>
    <x v="2"/>
    <n v="0.5"/>
    <s v="Equity"/>
    <n v="0.5"/>
    <x v="0"/>
    <n v="10.5"/>
    <n v="5.25"/>
    <n v="5.25"/>
  </r>
  <r>
    <x v="0"/>
    <x v="0"/>
    <s v="FRANCE"/>
    <s v="SAULCE SUR RHÔNE (27)"/>
    <x v="1"/>
    <x v="2"/>
    <n v="1"/>
    <s v="Global"/>
    <n v="0.49980000000000002"/>
    <x v="0"/>
    <n v="4.2"/>
    <n v="4.2"/>
    <n v="2.0990000000000002"/>
  </r>
  <r>
    <x v="0"/>
    <x v="0"/>
    <s v="FRANCE"/>
    <s v="SAULT BRÉNAZ"/>
    <x v="4"/>
    <x v="1"/>
    <n v="1"/>
    <s v="Global"/>
    <n v="0.49976999999999999"/>
    <x v="0"/>
    <n v="46.3"/>
    <n v="46.3"/>
    <n v="23.14"/>
  </r>
  <r>
    <x v="0"/>
    <x v="0"/>
    <s v="FRANCE"/>
    <s v="SERAUMONT (88)"/>
    <x v="5"/>
    <x v="2"/>
    <n v="0.49"/>
    <s v="Equity"/>
    <n v="0.49"/>
    <x v="0"/>
    <n v="10"/>
    <n v="4.9000000000000004"/>
    <n v="4.9000000000000004"/>
  </r>
  <r>
    <x v="0"/>
    <x v="0"/>
    <s v="FRANCE"/>
    <s v="SEYSSEL"/>
    <x v="4"/>
    <x v="1"/>
    <n v="1"/>
    <s v="Global"/>
    <n v="0.49976999999999999"/>
    <x v="0"/>
    <n v="45"/>
    <n v="45"/>
    <n v="22.49"/>
  </r>
  <r>
    <x v="0"/>
    <x v="0"/>
    <s v="FRANCE"/>
    <s v="SIGNES (83)"/>
    <x v="1"/>
    <x v="2"/>
    <n v="1"/>
    <s v="Global"/>
    <n v="0.58989999999999998"/>
    <x v="1"/>
    <n v="7"/>
    <n v="7"/>
    <n v="4.1289999999999996"/>
  </r>
  <r>
    <x v="0"/>
    <x v="0"/>
    <s v="FRANCE"/>
    <s v="SOMMEREUX (60)"/>
    <x v="5"/>
    <x v="2"/>
    <n v="0.49"/>
    <s v="Equity"/>
    <n v="0.49"/>
    <x v="0"/>
    <n v="12.3"/>
    <n v="6.0270000000000001"/>
    <n v="6.0270000000000001"/>
  </r>
  <r>
    <x v="0"/>
    <x v="0"/>
    <s v="FRANCE"/>
    <s v="SOUDAN (44)"/>
    <x v="5"/>
    <x v="2"/>
    <n v="1"/>
    <s v="Global"/>
    <n v="0.49980000000000002"/>
    <x v="0"/>
    <n v="6.9"/>
    <n v="6.9"/>
    <n v="3.4489999999999998"/>
  </r>
  <r>
    <x v="0"/>
    <x v="0"/>
    <s v="FRANCE"/>
    <s v="SOULOM"/>
    <x v="4"/>
    <x v="1"/>
    <n v="1"/>
    <s v="Global"/>
    <n v="0.99700999999999995"/>
    <x v="0"/>
    <n v="50.5"/>
    <n v="50.5"/>
    <n v="50.348999999999997"/>
  </r>
  <r>
    <x v="0"/>
    <x v="0"/>
    <s v="FRANCE"/>
    <s v="SOULOM"/>
    <x v="4"/>
    <x v="2"/>
    <n v="1"/>
    <s v="Global"/>
    <n v="0.99700999999999995"/>
    <x v="0"/>
    <n v="1.05"/>
    <n v="1.05"/>
    <n v="1.0469999999999999"/>
  </r>
  <r>
    <x v="0"/>
    <x v="0"/>
    <s v="FRANCE"/>
    <s v="ST QUENTIN EN MAUGES (49)"/>
    <x v="5"/>
    <x v="2"/>
    <n v="1"/>
    <s v="Global"/>
    <n v="0.49980000000000002"/>
    <x v="0"/>
    <n v="16"/>
    <n v="16"/>
    <n v="7.9969999999999999"/>
  </r>
  <r>
    <x v="0"/>
    <x v="0"/>
    <s v="FRANCE"/>
    <s v="STLEGER LES DOMART,EN PONTHIEU(80)"/>
    <x v="5"/>
    <x v="2"/>
    <n v="1"/>
    <s v="Global"/>
    <n v="0.58989999999999998"/>
    <x v="0"/>
    <n v="22"/>
    <n v="22"/>
    <n v="12.978"/>
  </r>
  <r>
    <x v="0"/>
    <x v="0"/>
    <s v="FRANCE"/>
    <s v="THUES"/>
    <x v="4"/>
    <x v="2"/>
    <n v="1"/>
    <s v="Global"/>
    <n v="0.99700999999999995"/>
    <x v="0"/>
    <n v="7.2"/>
    <n v="7.2"/>
    <n v="7.1779999999999999"/>
  </r>
  <r>
    <x v="0"/>
    <x v="0"/>
    <s v="FRANCE"/>
    <s v="TOULUCH"/>
    <x v="4"/>
    <x v="2"/>
    <n v="1"/>
    <s v="Global"/>
    <n v="0.99700999999999995"/>
    <x v="0"/>
    <n v="9.8000000000000007"/>
    <n v="9.8000000000000007"/>
    <n v="9.7710000000000008"/>
  </r>
  <r>
    <x v="0"/>
    <x v="0"/>
    <s v="FRANCE"/>
    <s v="TRAMEZAYGUES"/>
    <x v="4"/>
    <x v="1"/>
    <n v="1"/>
    <s v="Global"/>
    <n v="0.99700999999999995"/>
    <x v="0"/>
    <n v="24.4"/>
    <n v="24.4"/>
    <n v="24.327000000000002"/>
  </r>
  <r>
    <x v="0"/>
    <x v="0"/>
    <s v="FRANCE"/>
    <s v="TRÉCON(51)"/>
    <x v="5"/>
    <x v="2"/>
    <n v="1"/>
    <s v="Global"/>
    <n v="1"/>
    <x v="0"/>
    <n v="20.5"/>
    <n v="20.5"/>
    <n v="20.5"/>
  </r>
  <r>
    <x v="0"/>
    <x v="0"/>
    <s v="FRANCE"/>
    <s v="VALANJOU (49)"/>
    <x v="5"/>
    <x v="2"/>
    <n v="1"/>
    <s v="Global"/>
    <n v="0.49980000000000002"/>
    <x v="0"/>
    <n v="12"/>
    <n v="12"/>
    <n v="5.9980000000000002"/>
  </r>
  <r>
    <x v="0"/>
    <x v="0"/>
    <s v="FRANCE"/>
    <s v="VALLABRÈGUES"/>
    <x v="4"/>
    <x v="1"/>
    <n v="1"/>
    <s v="Global"/>
    <n v="0.49976999999999999"/>
    <x v="0"/>
    <n v="210"/>
    <n v="210"/>
    <n v="104.952"/>
  </r>
  <r>
    <x v="0"/>
    <x v="0"/>
    <s v="FRANCE"/>
    <s v="VALLABRÈGUES (30)"/>
    <x v="1"/>
    <x v="2"/>
    <n v="1"/>
    <s v="Global"/>
    <n v="0.49980000000000002"/>
    <x v="0"/>
    <n v="1.2"/>
    <n v="1.2"/>
    <n v="0.6"/>
  </r>
  <r>
    <x v="0"/>
    <x v="0"/>
    <s v="FRANCE"/>
    <s v="VAUDEVILLE LE HAUT(55)"/>
    <x v="5"/>
    <x v="2"/>
    <n v="0.49"/>
    <s v="Equity"/>
    <n v="0.49"/>
    <x v="0"/>
    <n v="8"/>
    <n v="3.92"/>
    <n v="3.92"/>
  </r>
  <r>
    <x v="0"/>
    <x v="0"/>
    <s v="FRANCE"/>
    <s v="VAUGRIS"/>
    <x v="4"/>
    <x v="1"/>
    <n v="1"/>
    <s v="Global"/>
    <n v="0.49976999999999999"/>
    <x v="0"/>
    <n v="72"/>
    <n v="72"/>
    <n v="35.982999999999997"/>
  </r>
  <r>
    <x v="0"/>
    <x v="0"/>
    <s v="FRANCE"/>
    <s v="VILLESELVE(60)-BROUCHY(80)"/>
    <x v="5"/>
    <x v="2"/>
    <n v="0.49"/>
    <s v="Equity"/>
    <n v="0.49"/>
    <x v="0"/>
    <n v="10"/>
    <n v="4.9000000000000004"/>
    <n v="4.9000000000000004"/>
  </r>
  <r>
    <x v="0"/>
    <x v="0"/>
    <s v="FRANCE"/>
    <s v="VITROLLES(05)"/>
    <x v="1"/>
    <x v="2"/>
    <n v="0.17493"/>
    <s v="Equity"/>
    <n v="0.17493"/>
    <x v="0"/>
    <n v="2.88"/>
    <n v="0.504"/>
    <n v="0.504"/>
  </r>
  <r>
    <x v="0"/>
    <x v="0"/>
    <s v="FRANCE"/>
    <s v="VOUTHON HAUT(55)"/>
    <x v="5"/>
    <x v="2"/>
    <n v="0.49"/>
    <s v="Equity"/>
    <n v="0.49"/>
    <x v="0"/>
    <n v="10"/>
    <n v="4.9000000000000004"/>
    <n v="4.9000000000000004"/>
  </r>
  <r>
    <x v="0"/>
    <x v="1"/>
    <s v="GREECE"/>
    <s v="VIOTIA"/>
    <x v="0"/>
    <x v="1"/>
    <n v="0.5"/>
    <s v="Equity"/>
    <n v="0.5"/>
    <x v="0"/>
    <n v="147.762"/>
    <n v="73.881"/>
    <n v="73.881"/>
  </r>
  <r>
    <x v="0"/>
    <x v="1"/>
    <s v="GREECE"/>
    <s v="VIOTIA 2"/>
    <x v="0"/>
    <x v="1"/>
    <n v="0.5"/>
    <s v="Equity"/>
    <n v="0.5"/>
    <x v="0"/>
    <n v="422"/>
    <n v="211"/>
    <n v="211"/>
  </r>
  <r>
    <x v="0"/>
    <x v="1"/>
    <s v="ITALY"/>
    <s v="CAPRACOTTA"/>
    <x v="5"/>
    <x v="1"/>
    <n v="0.51"/>
    <s v="Equity"/>
    <n v="0.51"/>
    <x v="0"/>
    <n v="9.35"/>
    <n v="4.7690000000000001"/>
    <n v="4.7690000000000001"/>
  </r>
  <r>
    <x v="0"/>
    <x v="1"/>
    <s v="ITALY"/>
    <s v="LEINI"/>
    <x v="0"/>
    <x v="1"/>
    <n v="1"/>
    <s v="Global"/>
    <n v="1"/>
    <x v="0"/>
    <n v="390"/>
    <n v="390"/>
    <n v="390"/>
  </r>
  <r>
    <x v="0"/>
    <x v="1"/>
    <s v="ITALY"/>
    <s v="MONTE CAVUTI"/>
    <x v="5"/>
    <x v="1"/>
    <n v="0.51"/>
    <s v="Equity"/>
    <n v="0.51"/>
    <x v="0"/>
    <n v="10.199999999999999"/>
    <n v="5.202"/>
    <n v="5.202"/>
  </r>
  <r>
    <x v="0"/>
    <x v="1"/>
    <s v="ITALY"/>
    <s v="MONTE DELLA DIFESA"/>
    <x v="5"/>
    <x v="1"/>
    <n v="1"/>
    <s v="Global"/>
    <n v="1"/>
    <x v="0"/>
    <n v="28.9"/>
    <n v="28.9"/>
    <n v="28.9"/>
  </r>
  <r>
    <x v="0"/>
    <x v="1"/>
    <s v="ITALY"/>
    <s v="NAPOLI LEVANTE"/>
    <x v="0"/>
    <x v="1"/>
    <n v="0.5"/>
    <s v="Equity"/>
    <n v="0.5"/>
    <x v="0"/>
    <n v="386.7"/>
    <n v="193.35"/>
    <n v="193.35"/>
  </r>
  <r>
    <x v="0"/>
    <x v="1"/>
    <s v="ITALY"/>
    <s v="PEG AKA BRULLI"/>
    <x v="5"/>
    <x v="1"/>
    <n v="1"/>
    <s v="Global"/>
    <n v="1"/>
    <x v="0"/>
    <n v="27.5"/>
    <n v="27.5"/>
    <n v="27.5"/>
  </r>
  <r>
    <x v="0"/>
    <x v="1"/>
    <s v="ITALY"/>
    <s v="PIANO DEL CORNALE"/>
    <x v="5"/>
    <x v="1"/>
    <n v="1"/>
    <s v="Global"/>
    <n v="1"/>
    <x v="0"/>
    <n v="15.3"/>
    <n v="15.3"/>
    <n v="15.3"/>
  </r>
  <r>
    <x v="0"/>
    <x v="1"/>
    <s v="ITALY"/>
    <s v="RAMACCA - SICILIA"/>
    <x v="1"/>
    <x v="2"/>
    <n v="0"/>
    <s v="Not consolidated"/>
    <n v="1"/>
    <x v="0"/>
    <n v="2.4700000000000002"/>
    <n v="0"/>
    <n v="2.4700000000000002"/>
  </r>
  <r>
    <x v="0"/>
    <x v="1"/>
    <s v="ITALY"/>
    <s v="ROSIGNANO"/>
    <x v="0"/>
    <x v="2"/>
    <n v="1"/>
    <s v="Global"/>
    <n v="0.995"/>
    <x v="0"/>
    <n v="356"/>
    <n v="356"/>
    <n v="354.22"/>
  </r>
  <r>
    <x v="0"/>
    <x v="1"/>
    <s v="ITALY"/>
    <s v="ROSIGNANO 2"/>
    <x v="0"/>
    <x v="1"/>
    <n v="1"/>
    <s v="Global"/>
    <n v="0.995"/>
    <x v="0"/>
    <n v="390"/>
    <n v="390"/>
    <n v="388.05"/>
  </r>
  <r>
    <x v="0"/>
    <x v="1"/>
    <s v="ITALY"/>
    <s v="SAN BARTOLOMEO - APULIA"/>
    <x v="1"/>
    <x v="2"/>
    <n v="0"/>
    <s v="Not consolidated"/>
    <n v="1"/>
    <x v="0"/>
    <n v="0.99"/>
    <n v="0"/>
    <n v="0.99"/>
  </r>
  <r>
    <x v="0"/>
    <x v="1"/>
    <s v="ITALY"/>
    <s v="SAN PANCRAZIO - PUGLIA"/>
    <x v="1"/>
    <x v="2"/>
    <n v="0"/>
    <s v="Not consolidated"/>
    <n v="1"/>
    <x v="0"/>
    <n v="0.83499999999999996"/>
    <n v="0"/>
    <n v="0.83499999999999996"/>
  </r>
  <r>
    <x v="0"/>
    <x v="1"/>
    <s v="ITALY"/>
    <s v="SANT'ANNA - PUGLIA"/>
    <x v="1"/>
    <x v="2"/>
    <n v="0"/>
    <s v="Not consolidated"/>
    <n v="1"/>
    <x v="0"/>
    <n v="0.99"/>
    <n v="0"/>
    <n v="0.99"/>
  </r>
  <r>
    <x v="0"/>
    <x v="1"/>
    <s v="ITALY"/>
    <s v="TIRRENO"/>
    <x v="4"/>
    <x v="1"/>
    <n v="0.5"/>
    <s v="Equity"/>
    <n v="0.5"/>
    <x v="0"/>
    <n v="74.52"/>
    <n v="37.26"/>
    <n v="37.26"/>
  </r>
  <r>
    <x v="0"/>
    <x v="1"/>
    <s v="ITALY"/>
    <s v="TORREVALDALIGA"/>
    <x v="0"/>
    <x v="1"/>
    <n v="0.5"/>
    <s v="Equity"/>
    <n v="0.5"/>
    <x v="0"/>
    <n v="308"/>
    <n v="154"/>
    <n v="154"/>
  </r>
  <r>
    <x v="0"/>
    <x v="1"/>
    <s v="ITALY"/>
    <s v="TORREVALDALIGA"/>
    <x v="0"/>
    <x v="1"/>
    <n v="0.5"/>
    <s v="Equity"/>
    <n v="0.5"/>
    <x v="0"/>
    <n v="1133.9000000000001"/>
    <n v="566.95000000000005"/>
    <n v="566.95000000000005"/>
  </r>
  <r>
    <x v="0"/>
    <x v="1"/>
    <s v="ITALY"/>
    <s v="TRAPANI SALEMI"/>
    <x v="5"/>
    <x v="1"/>
    <n v="1"/>
    <s v="Global"/>
    <n v="1"/>
    <x v="0"/>
    <n v="66.25"/>
    <n v="66.25"/>
    <n v="66.25"/>
  </r>
  <r>
    <x v="0"/>
    <x v="1"/>
    <s v="ITALY"/>
    <s v="VADO LIGURE"/>
    <x v="7"/>
    <x v="1"/>
    <n v="0.5"/>
    <s v="Equity"/>
    <n v="0.5"/>
    <x v="0"/>
    <n v="591.20000000000005"/>
    <n v="295.60000000000002"/>
    <n v="295.60000000000002"/>
  </r>
  <r>
    <x v="0"/>
    <x v="1"/>
    <s v="ITALY"/>
    <s v="VADO LIGURE"/>
    <x v="0"/>
    <x v="1"/>
    <n v="0.5"/>
    <s v="Equity"/>
    <n v="0.5"/>
    <x v="0"/>
    <n v="781.8"/>
    <n v="390.9"/>
    <n v="390.9"/>
  </r>
  <r>
    <x v="0"/>
    <x v="1"/>
    <s v="ITALY"/>
    <s v="VOGHERA"/>
    <x v="0"/>
    <x v="1"/>
    <n v="1"/>
    <s v="Global"/>
    <n v="0.8"/>
    <x v="0"/>
    <n v="390"/>
    <n v="390"/>
    <n v="312"/>
  </r>
  <r>
    <x v="0"/>
    <x v="1"/>
    <s v="ITALY"/>
    <s v="VPP CONTRACT"/>
    <x v="0"/>
    <x v="1"/>
    <n v="1"/>
    <s v="Global"/>
    <n v="1"/>
    <x v="0"/>
    <n v="1100"/>
    <n v="1100"/>
    <n v="1100"/>
  </r>
  <r>
    <x v="0"/>
    <x v="1"/>
    <s v="POLAND"/>
    <s v="DABROWICE"/>
    <x v="5"/>
    <x v="1"/>
    <n v="0.5"/>
    <s v="Equity"/>
    <n v="0.5"/>
    <x v="1"/>
    <n v="36.14"/>
    <n v="18.07"/>
    <n v="18.07"/>
  </r>
  <r>
    <x v="0"/>
    <x v="1"/>
    <s v="POLAND"/>
    <s v="JARMOLTOWO"/>
    <x v="5"/>
    <x v="1"/>
    <n v="1"/>
    <s v="Global"/>
    <n v="1"/>
    <x v="0"/>
    <n v="20.5"/>
    <n v="20.5"/>
    <n v="20.5"/>
  </r>
  <r>
    <x v="0"/>
    <x v="1"/>
    <s v="POLAND"/>
    <s v="PAGOW"/>
    <x v="5"/>
    <x v="1"/>
    <n v="1"/>
    <s v="Global"/>
    <n v="1"/>
    <x v="0"/>
    <n v="51"/>
    <n v="51"/>
    <n v="51"/>
  </r>
  <r>
    <x v="0"/>
    <x v="1"/>
    <s v="POLAND"/>
    <s v="POLANIEC"/>
    <x v="3"/>
    <x v="1"/>
    <n v="1"/>
    <s v="Global"/>
    <n v="1"/>
    <x v="0"/>
    <n v="20.440000000000001"/>
    <n v="20.440000000000001"/>
    <n v="20.440000000000001"/>
  </r>
  <r>
    <x v="0"/>
    <x v="1"/>
    <s v="POLAND"/>
    <s v="POLANIEC"/>
    <x v="3"/>
    <x v="1"/>
    <n v="1"/>
    <s v="Global"/>
    <n v="1"/>
    <x v="0"/>
    <n v="322.245"/>
    <n v="322.245"/>
    <n v="322.245"/>
  </r>
  <r>
    <x v="0"/>
    <x v="1"/>
    <s v="POLAND"/>
    <s v="POLANIEC"/>
    <x v="7"/>
    <x v="1"/>
    <n v="1"/>
    <s v="Global"/>
    <n v="1"/>
    <x v="1"/>
    <n v="17"/>
    <n v="17"/>
    <n v="17"/>
  </r>
  <r>
    <x v="0"/>
    <x v="1"/>
    <s v="POLAND"/>
    <s v="POLANIEC"/>
    <x v="7"/>
    <x v="1"/>
    <n v="1"/>
    <s v="Global"/>
    <n v="1"/>
    <x v="0"/>
    <n v="183.96"/>
    <n v="183.96"/>
    <n v="183.96"/>
  </r>
  <r>
    <x v="0"/>
    <x v="1"/>
    <s v="POLAND"/>
    <s v="POLANIEC"/>
    <x v="7"/>
    <x v="1"/>
    <n v="1"/>
    <s v="Global"/>
    <n v="1"/>
    <x v="0"/>
    <n v="1190.2049999999999"/>
    <n v="1190.2049999999999"/>
    <n v="1190.2049999999999"/>
  </r>
  <r>
    <x v="0"/>
    <x v="1"/>
    <s v="POLAND"/>
    <s v="WARTKOWO"/>
    <x v="5"/>
    <x v="1"/>
    <n v="1"/>
    <s v="Global"/>
    <n v="1"/>
    <x v="0"/>
    <n v="30.75"/>
    <n v="30.75"/>
    <n v="30.75"/>
  </r>
  <r>
    <x v="0"/>
    <x v="1"/>
    <s v="PORTUGAL"/>
    <s v="CARAMULO"/>
    <x v="5"/>
    <x v="2"/>
    <n v="0.21249999999999999"/>
    <s v="Equity"/>
    <n v="0.21249999999999999"/>
    <x v="0"/>
    <n v="90"/>
    <n v="19.125"/>
    <n v="19.125"/>
  </r>
  <r>
    <x v="0"/>
    <x v="1"/>
    <s v="PORTUGAL"/>
    <s v="CARREÇO/OUTERIO"/>
    <x v="5"/>
    <x v="2"/>
    <n v="0.21249999999999999"/>
    <s v="Equity"/>
    <n v="0.21249999999999999"/>
    <x v="0"/>
    <n v="20.7"/>
    <n v="4.399"/>
    <n v="4.399"/>
  </r>
  <r>
    <x v="0"/>
    <x v="1"/>
    <s v="PORTUGAL"/>
    <s v="CERCOSA"/>
    <x v="4"/>
    <x v="2"/>
    <n v="0.21249999999999999"/>
    <s v="Equity"/>
    <n v="0.21249999999999999"/>
    <x v="0"/>
    <n v="4.2"/>
    <n v="0.89300000000000002"/>
    <n v="0.89300000000000002"/>
  </r>
  <r>
    <x v="0"/>
    <x v="1"/>
    <s v="PORTUGAL"/>
    <s v="CHAMINÉ"/>
    <x v="5"/>
    <x v="2"/>
    <n v="0.21249999999999999"/>
    <s v="Equity"/>
    <n v="0.21249999999999999"/>
    <x v="0"/>
    <n v="6.9"/>
    <n v="1.466"/>
    <n v="1.466"/>
  </r>
  <r>
    <x v="0"/>
    <x v="1"/>
    <s v="PORTUGAL"/>
    <s v="DONINHAS"/>
    <x v="5"/>
    <x v="2"/>
    <n v="0.21249999999999999"/>
    <s v="Equity"/>
    <n v="0.21249999999999999"/>
    <x v="0"/>
    <n v="0.85"/>
    <n v="0.18099999999999999"/>
    <n v="0.18099999999999999"/>
  </r>
  <r>
    <x v="0"/>
    <x v="1"/>
    <s v="PORTUGAL"/>
    <s v="ENEOP DVT"/>
    <x v="5"/>
    <x v="2"/>
    <n v="0.21249999999999999"/>
    <s v="Equity"/>
    <n v="0.21249999999999999"/>
    <x v="0"/>
    <n v="240"/>
    <n v="51"/>
    <n v="51"/>
  </r>
  <r>
    <x v="0"/>
    <x v="1"/>
    <s v="PORTUGAL"/>
    <s v="FAFE"/>
    <x v="5"/>
    <x v="2"/>
    <n v="0.5"/>
    <s v="Equity"/>
    <n v="0.5"/>
    <x v="0"/>
    <n v="106"/>
    <n v="53"/>
    <n v="53"/>
  </r>
  <r>
    <x v="0"/>
    <x v="1"/>
    <s v="PORTUGAL"/>
    <s v="FERREIRA DO ALENTEJO"/>
    <x v="1"/>
    <x v="2"/>
    <n v="0.21249999999999999"/>
    <s v="Equity"/>
    <n v="0.21249999999999999"/>
    <x v="0"/>
    <n v="12.3"/>
    <n v="2.6139999999999999"/>
    <n v="2.6139999999999999"/>
  </r>
  <r>
    <x v="0"/>
    <x v="1"/>
    <s v="PORTUGAL"/>
    <s v="FRAGUAS"/>
    <x v="4"/>
    <x v="2"/>
    <n v="0.21249999999999999"/>
    <s v="Equity"/>
    <n v="0.21249999999999999"/>
    <x v="0"/>
    <n v="3.2"/>
    <n v="0.68"/>
    <n v="0.68"/>
  </r>
  <r>
    <x v="0"/>
    <x v="1"/>
    <s v="PORTUGAL"/>
    <s v="GARDUNHA"/>
    <x v="5"/>
    <x v="2"/>
    <n v="0.21249999999999999"/>
    <s v="Equity"/>
    <n v="0.21249999999999999"/>
    <x v="0"/>
    <n v="114"/>
    <n v="24.225000000000001"/>
    <n v="24.225000000000001"/>
  </r>
  <r>
    <x v="0"/>
    <x v="1"/>
    <s v="PORTUGAL"/>
    <s v="GRELA"/>
    <x v="4"/>
    <x v="2"/>
    <n v="0.21249999999999999"/>
    <s v="Equity"/>
    <n v="0.21249999999999999"/>
    <x v="0"/>
    <n v="0.6"/>
    <n v="0.128"/>
    <n v="0.128"/>
  </r>
  <r>
    <x v="0"/>
    <x v="1"/>
    <s v="PORTUGAL"/>
    <s v="MANTEIGAS"/>
    <x v="4"/>
    <x v="2"/>
    <n v="0.21249999999999999"/>
    <s v="Equity"/>
    <n v="0.21249999999999999"/>
    <x v="0"/>
    <n v="6.5"/>
    <n v="1.381"/>
    <n v="1.381"/>
  </r>
  <r>
    <x v="0"/>
    <x v="1"/>
    <s v="PORTUGAL"/>
    <s v="MEADAS"/>
    <x v="5"/>
    <x v="2"/>
    <n v="0.21249999999999999"/>
    <s v="Equity"/>
    <n v="0.21249999999999999"/>
    <x v="0"/>
    <n v="9"/>
    <n v="1.913"/>
    <n v="1.913"/>
  </r>
  <r>
    <x v="0"/>
    <x v="1"/>
    <s v="PORTUGAL"/>
    <s v="MOSQUEIROS/SEIXO-AMARELO"/>
    <x v="5"/>
    <x v="2"/>
    <n v="0.21249999999999999"/>
    <s v="Equity"/>
    <n v="0.21249999999999999"/>
    <x v="0"/>
    <n v="8"/>
    <n v="1.7"/>
    <n v="1.7"/>
  </r>
  <r>
    <x v="0"/>
    <x v="1"/>
    <s v="PORTUGAL"/>
    <s v="MOURISCA"/>
    <x v="5"/>
    <x v="2"/>
    <n v="0.5"/>
    <s v="Equity"/>
    <n v="0.5"/>
    <x v="0"/>
    <n v="38"/>
    <n v="19"/>
    <n v="19"/>
  </r>
  <r>
    <x v="0"/>
    <x v="1"/>
    <s v="PORTUGAL"/>
    <s v="NAVE"/>
    <x v="5"/>
    <x v="2"/>
    <n v="0.5"/>
    <s v="Equity"/>
    <n v="0.5"/>
    <x v="0"/>
    <n v="38"/>
    <n v="19"/>
    <n v="19"/>
  </r>
  <r>
    <x v="0"/>
    <x v="1"/>
    <s v="PORTUGAL"/>
    <s v="PAGADE"/>
    <x v="4"/>
    <x v="2"/>
    <n v="0.21249999999999999"/>
    <s v="Equity"/>
    <n v="0.21249999999999999"/>
    <x v="0"/>
    <n v="1.9"/>
    <n v="0.40400000000000003"/>
    <n v="0.40400000000000003"/>
  </r>
  <r>
    <x v="0"/>
    <x v="1"/>
    <s v="PORTUGAL"/>
    <s v="PAUS"/>
    <x v="4"/>
    <x v="2"/>
    <n v="0.21249999999999999"/>
    <s v="Equity"/>
    <n v="0.21249999999999999"/>
    <x v="0"/>
    <n v="4"/>
    <n v="0.85"/>
    <n v="0.85"/>
  </r>
  <r>
    <x v="0"/>
    <x v="1"/>
    <s v="PORTUGAL"/>
    <s v="PEGO I"/>
    <x v="7"/>
    <x v="2"/>
    <n v="0.25"/>
    <s v="Equity"/>
    <n v="0.25"/>
    <x v="0"/>
    <n v="576"/>
    <n v="144"/>
    <n v="144"/>
  </r>
  <r>
    <x v="0"/>
    <x v="1"/>
    <s v="PORTUGAL"/>
    <s v="PEGO II - ELECGAS"/>
    <x v="0"/>
    <x v="2"/>
    <n v="0.25"/>
    <s v="Equity"/>
    <n v="0.25"/>
    <x v="0"/>
    <n v="840"/>
    <n v="210"/>
    <n v="210"/>
  </r>
  <r>
    <x v="0"/>
    <x v="1"/>
    <s v="PORTUGAL"/>
    <s v="PERDIGAO"/>
    <x v="5"/>
    <x v="2"/>
    <n v="0.21249999999999999"/>
    <s v="Equity"/>
    <n v="0.21249999999999999"/>
    <x v="0"/>
    <n v="2"/>
    <n v="0.42499999999999999"/>
    <n v="0.42499999999999999"/>
  </r>
  <r>
    <x v="0"/>
    <x v="1"/>
    <s v="PORTUGAL"/>
    <s v="PINHAL"/>
    <x v="5"/>
    <x v="2"/>
    <n v="0.21249999999999999"/>
    <s v="Equity"/>
    <n v="0.21249999999999999"/>
    <x v="0"/>
    <n v="144"/>
    <n v="30.6"/>
    <n v="30.6"/>
  </r>
  <r>
    <x v="0"/>
    <x v="1"/>
    <s v="PORTUGAL"/>
    <s v="PORTEIRINHOS"/>
    <x v="1"/>
    <x v="2"/>
    <n v="0.21249999999999999"/>
    <s v="Equity"/>
    <n v="0.21249999999999999"/>
    <x v="0"/>
    <n v="6.3"/>
    <n v="1.339"/>
    <n v="1.339"/>
  </r>
  <r>
    <x v="0"/>
    <x v="1"/>
    <s v="PORTUGAL"/>
    <s v="SERRA DO RALO"/>
    <x v="5"/>
    <x v="2"/>
    <n v="0.5"/>
    <s v="Equity"/>
    <n v="0.5"/>
    <x v="0"/>
    <n v="32"/>
    <n v="16"/>
    <n v="16"/>
  </r>
  <r>
    <x v="0"/>
    <x v="1"/>
    <s v="PORTUGAL"/>
    <s v="SOUTINHO"/>
    <x v="4"/>
    <x v="2"/>
    <n v="0.21249999999999999"/>
    <s v="Equity"/>
    <n v="0.21249999999999999"/>
    <x v="0"/>
    <n v="3.2"/>
    <n v="0.68"/>
    <n v="0.68"/>
  </r>
  <r>
    <x v="0"/>
    <x v="1"/>
    <s v="PORTUGAL"/>
    <s v="TALHADAS"/>
    <x v="4"/>
    <x v="2"/>
    <n v="0.21249999999999999"/>
    <s v="Equity"/>
    <n v="0.21249999999999999"/>
    <x v="0"/>
    <n v="5.2"/>
    <n v="1.105"/>
    <n v="1.105"/>
  </r>
  <r>
    <x v="0"/>
    <x v="1"/>
    <s v="PORTUGAL"/>
    <s v="TAPADA - TURBOGAS"/>
    <x v="0"/>
    <x v="2"/>
    <n v="0.5"/>
    <s v="Equity"/>
    <n v="0.5"/>
    <x v="0"/>
    <n v="990"/>
    <n v="495"/>
    <n v="495"/>
  </r>
  <r>
    <x v="0"/>
    <x v="1"/>
    <s v="PORTUGAL"/>
    <s v="TRANCOSO"/>
    <x v="5"/>
    <x v="2"/>
    <n v="0.21249999999999999"/>
    <s v="Equity"/>
    <n v="0.21249999999999999"/>
    <x v="0"/>
    <n v="28"/>
    <n v="5.95"/>
    <n v="5.95"/>
  </r>
  <r>
    <x v="0"/>
    <x v="1"/>
    <s v="PORTUGAL"/>
    <s v="VALE SOEIRO"/>
    <x v="4"/>
    <x v="2"/>
    <n v="0.21249999999999999"/>
    <s v="Equity"/>
    <n v="0.21249999999999999"/>
    <x v="0"/>
    <n v="4.4000000000000004"/>
    <n v="0.93500000000000005"/>
    <n v="0.93500000000000005"/>
  </r>
  <r>
    <x v="0"/>
    <x v="1"/>
    <s v="PORTUGAL"/>
    <s v="VERGÃO"/>
    <x v="5"/>
    <x v="2"/>
    <n v="0.21249999999999999"/>
    <s v="Equity"/>
    <n v="0.21249999999999999"/>
    <x v="0"/>
    <n v="13"/>
    <n v="2.7629999999999999"/>
    <n v="2.7629999999999999"/>
  </r>
  <r>
    <x v="0"/>
    <x v="1"/>
    <s v="ROMANIA"/>
    <s v="BALENI"/>
    <x v="5"/>
    <x v="1"/>
    <n v="1"/>
    <s v="Global"/>
    <n v="0.51"/>
    <x v="0"/>
    <n v="50"/>
    <n v="50"/>
    <n v="25.5"/>
  </r>
  <r>
    <x v="0"/>
    <x v="1"/>
    <s v="ROMANIA"/>
    <s v="GEMENELE"/>
    <x v="5"/>
    <x v="1"/>
    <n v="1"/>
    <s v="Global"/>
    <n v="0.51"/>
    <x v="0"/>
    <n v="47.5"/>
    <n v="47.5"/>
    <n v="24.225000000000001"/>
  </r>
  <r>
    <x v="0"/>
    <x v="1"/>
    <s v="SPAIN"/>
    <s v="CANJUNEDA/CAMI"/>
    <x v="1"/>
    <x v="2"/>
    <n v="1"/>
    <s v="Global"/>
    <n v="0.69999"/>
    <x v="0"/>
    <n v="1.2490000000000001"/>
    <n v="1.2490000000000001"/>
    <n v="0.874"/>
  </r>
  <r>
    <x v="0"/>
    <x v="1"/>
    <s v="SPAIN"/>
    <s v="CARTAGENA"/>
    <x v="0"/>
    <x v="1"/>
    <n v="1"/>
    <s v="Global"/>
    <n v="1"/>
    <x v="0"/>
    <n v="1199.25"/>
    <n v="1199.25"/>
    <n v="1199.25"/>
  </r>
  <r>
    <x v="0"/>
    <x v="1"/>
    <s v="SPAIN"/>
    <s v="CASTELNOU"/>
    <x v="0"/>
    <x v="1"/>
    <n v="1"/>
    <s v="Global"/>
    <n v="1"/>
    <x v="0"/>
    <n v="790.6"/>
    <n v="790.6"/>
    <n v="790.6"/>
  </r>
  <r>
    <x v="0"/>
    <x v="1"/>
    <s v="SPAIN"/>
    <s v="ELECTROMET. DEL EBRO"/>
    <x v="4"/>
    <x v="2"/>
    <n v="1"/>
    <s v="Global"/>
    <n v="0.63900000000000001"/>
    <x v="0"/>
    <n v="29.6"/>
    <n v="29.6"/>
    <n v="18.914000000000001"/>
  </r>
  <r>
    <x v="0"/>
    <x v="1"/>
    <s v="SPAIN"/>
    <s v="IBERICA DE ENERGIAS"/>
    <x v="4"/>
    <x v="1"/>
    <n v="1"/>
    <s v="Global"/>
    <n v="0.7"/>
    <x v="0"/>
    <n v="35.527999999999999"/>
    <n v="35.527999999999999"/>
    <n v="24.87"/>
  </r>
  <r>
    <x v="1"/>
    <x v="2"/>
    <s v="AUSTRALIA"/>
    <s v="CANUNDA"/>
    <x v="5"/>
    <x v="1"/>
    <n v="1"/>
    <s v="Global"/>
    <n v="0.72"/>
    <x v="0"/>
    <n v="46"/>
    <n v="46"/>
    <n v="33.119999999999997"/>
  </r>
  <r>
    <x v="1"/>
    <x v="2"/>
    <s v="AUSTRALIA"/>
    <s v="HAZELWOOD"/>
    <x v="7"/>
    <x v="1"/>
    <n v="1"/>
    <s v="Global"/>
    <n v="0.72"/>
    <x v="0"/>
    <n v="1553.8"/>
    <n v="1553.8"/>
    <n v="1118.7360000000001"/>
  </r>
  <r>
    <x v="1"/>
    <x v="2"/>
    <s v="AUSTRALIA"/>
    <s v="KWINANA"/>
    <x v="0"/>
    <x v="2"/>
    <n v="1"/>
    <s v="Global"/>
    <n v="0.49"/>
    <x v="0"/>
    <n v="123"/>
    <n v="123"/>
    <n v="60.27"/>
  </r>
  <r>
    <x v="1"/>
    <x v="2"/>
    <s v="AUSTRALIA"/>
    <s v="LOY YANG B"/>
    <x v="7"/>
    <x v="1"/>
    <n v="1"/>
    <s v="Global"/>
    <n v="0.7"/>
    <x v="0"/>
    <n v="953.28200000000004"/>
    <n v="953.28200000000004"/>
    <n v="667.29700000000003"/>
  </r>
  <r>
    <x v="1"/>
    <x v="2"/>
    <s v="AUSTRALIA"/>
    <s v="PELICAN POINT"/>
    <x v="0"/>
    <x v="1"/>
    <n v="1"/>
    <s v="Global"/>
    <n v="0.72"/>
    <x v="0"/>
    <n v="479"/>
    <n v="479"/>
    <n v="344.88"/>
  </r>
  <r>
    <x v="1"/>
    <x v="2"/>
    <s v="AUSTRALIA"/>
    <s v="SYNERGEN"/>
    <x v="0"/>
    <x v="1"/>
    <n v="1"/>
    <s v="Global"/>
    <n v="0.72"/>
    <x v="0"/>
    <n v="368"/>
    <n v="368"/>
    <n v="264.95999999999998"/>
  </r>
  <r>
    <x v="1"/>
    <x v="2"/>
    <s v="INDONESIA"/>
    <s v="PAITON 3"/>
    <x v="7"/>
    <x v="2"/>
    <n v="0.40515000000000001"/>
    <s v="Equity"/>
    <n v="0.40515000000000001"/>
    <x v="0"/>
    <n v="815"/>
    <n v="330.197"/>
    <n v="330.197"/>
  </r>
  <r>
    <x v="1"/>
    <x v="2"/>
    <s v="INDONESIA"/>
    <s v="PAITON 7&amp;8"/>
    <x v="7"/>
    <x v="2"/>
    <n v="0.40515000000000001"/>
    <s v="Equity"/>
    <n v="0.40515000000000001"/>
    <x v="0"/>
    <n v="1220"/>
    <n v="494.28300000000002"/>
    <n v="494.28300000000002"/>
  </r>
  <r>
    <x v="1"/>
    <x v="2"/>
    <s v="LAOS"/>
    <s v="HOUAY HO"/>
    <x v="4"/>
    <x v="2"/>
    <n v="1"/>
    <s v="Global"/>
    <n v="0.46476000000000001"/>
    <x v="0"/>
    <n v="152.1"/>
    <n v="152.1"/>
    <n v="70.69"/>
  </r>
  <r>
    <x v="1"/>
    <x v="2"/>
    <s v="SINGAPORE"/>
    <s v="SENOKO"/>
    <x v="0"/>
    <x v="1"/>
    <n v="0.3"/>
    <s v="Equity"/>
    <n v="0.3"/>
    <x v="0"/>
    <n v="2722.8"/>
    <n v="816.84"/>
    <n v="816.84"/>
  </r>
  <r>
    <x v="1"/>
    <x v="2"/>
    <s v="SINGAPORE"/>
    <s v="SENOKO"/>
    <x v="2"/>
    <x v="1"/>
    <n v="0.3"/>
    <s v="Equity"/>
    <n v="0.3"/>
    <x v="0"/>
    <n v="478.2"/>
    <n v="143.46"/>
    <n v="143.46"/>
  </r>
  <r>
    <x v="1"/>
    <x v="2"/>
    <s v="THAILAND"/>
    <s v="GHECO ONE"/>
    <x v="7"/>
    <x v="2"/>
    <n v="1"/>
    <s v="Global"/>
    <n v="0.44921"/>
    <x v="0"/>
    <n v="660"/>
    <n v="660"/>
    <n v="296.47899999999998"/>
  </r>
  <r>
    <x v="1"/>
    <x v="2"/>
    <s v="THAILAND"/>
    <s v="GLOW CFB3"/>
    <x v="7"/>
    <x v="2"/>
    <n v="1"/>
    <s v="Global"/>
    <n v="0.69108999999999998"/>
    <x v="0"/>
    <n v="85"/>
    <n v="85"/>
    <n v="58.743000000000002"/>
  </r>
  <r>
    <x v="1"/>
    <x v="2"/>
    <s v="THAILAND"/>
    <s v="GLOW IPP"/>
    <x v="0"/>
    <x v="1"/>
    <n v="1"/>
    <s v="Global"/>
    <n v="0.65654000000000001"/>
    <x v="0"/>
    <n v="713"/>
    <n v="713"/>
    <n v="468.11399999999998"/>
  </r>
  <r>
    <x v="1"/>
    <x v="2"/>
    <s v="THAILAND"/>
    <s v="GLOW IPP"/>
    <x v="1"/>
    <x v="2"/>
    <n v="1"/>
    <s v="Global"/>
    <n v="0.69108999999999998"/>
    <x v="0"/>
    <n v="1.55"/>
    <n v="1.55"/>
    <n v="1.071"/>
  </r>
  <r>
    <x v="1"/>
    <x v="2"/>
    <s v="THAILAND"/>
    <s v="GLOW PHASE II"/>
    <x v="0"/>
    <x v="3"/>
    <n v="1"/>
    <s v="Global"/>
    <n v="0.69108999999999998"/>
    <x v="0"/>
    <n v="281"/>
    <n v="281"/>
    <n v="194.197"/>
  </r>
  <r>
    <x v="1"/>
    <x v="2"/>
    <s v="THAILAND"/>
    <s v="GLOW PHASE IV"/>
    <x v="0"/>
    <x v="2"/>
    <n v="1"/>
    <s v="Global"/>
    <n v="0.69108999999999998"/>
    <x v="0"/>
    <n v="77"/>
    <n v="77"/>
    <n v="53.213999999999999"/>
  </r>
  <r>
    <x v="1"/>
    <x v="2"/>
    <s v="THAILAND"/>
    <s v="GLOW PHASE V"/>
    <x v="0"/>
    <x v="2"/>
    <n v="1"/>
    <s v="Global"/>
    <n v="0.69108999999999998"/>
    <x v="0"/>
    <n v="342"/>
    <n v="342"/>
    <n v="236.35300000000001"/>
  </r>
  <r>
    <x v="1"/>
    <x v="2"/>
    <s v="THAILAND"/>
    <s v="GLOW SPP1"/>
    <x v="0"/>
    <x v="2"/>
    <n v="1"/>
    <s v="Global"/>
    <n v="0.69108999999999998"/>
    <x v="0"/>
    <n v="124"/>
    <n v="124"/>
    <n v="85.695999999999998"/>
  </r>
  <r>
    <x v="1"/>
    <x v="2"/>
    <s v="THAILAND"/>
    <s v="GLOW SPP2"/>
    <x v="0"/>
    <x v="2"/>
    <n v="1"/>
    <s v="Global"/>
    <n v="0.69108999999999998"/>
    <x v="0"/>
    <n v="213"/>
    <n v="213"/>
    <n v="147.202"/>
  </r>
  <r>
    <x v="1"/>
    <x v="2"/>
    <s v="THAILAND"/>
    <s v="GLOW SPP3"/>
    <x v="3"/>
    <x v="2"/>
    <n v="1"/>
    <s v="Global"/>
    <n v="0.69108999999999998"/>
    <x v="0"/>
    <n v="30"/>
    <n v="30"/>
    <n v="20.731999999999999"/>
  </r>
  <r>
    <x v="1"/>
    <x v="2"/>
    <s v="THAILAND"/>
    <s v="GLOW SPP3"/>
    <x v="7"/>
    <x v="2"/>
    <n v="1"/>
    <s v="Global"/>
    <n v="0.69108999999999998"/>
    <x v="0"/>
    <n v="270"/>
    <n v="270"/>
    <n v="186.596"/>
  </r>
  <r>
    <x v="1"/>
    <x v="2"/>
    <s v="THAILAND"/>
    <s v="SPP11"/>
    <x v="0"/>
    <x v="2"/>
    <n v="1"/>
    <s v="Global"/>
    <n v="0.69108999999999998"/>
    <x v="0"/>
    <n v="157.12"/>
    <n v="157.12"/>
    <n v="108.584"/>
  </r>
  <r>
    <x v="1"/>
    <x v="2"/>
    <s v="THAILAND"/>
    <s v="SPP12"/>
    <x v="0"/>
    <x v="2"/>
    <n v="1"/>
    <s v="Global"/>
    <n v="0.69108999999999998"/>
    <x v="0"/>
    <n v="110"/>
    <n v="110"/>
    <n v="76.02"/>
  </r>
  <r>
    <x v="1"/>
    <x v="3"/>
    <s v="BRAZIL"/>
    <s v="ANDRADE"/>
    <x v="3"/>
    <x v="0"/>
    <n v="0.69255"/>
    <s v="Proportional"/>
    <n v="0.47585"/>
    <x v="0"/>
    <n v="30"/>
    <n v="20.777000000000001"/>
    <n v="14.276"/>
  </r>
  <r>
    <x v="1"/>
    <x v="3"/>
    <s v="BRAZIL"/>
    <s v="CANDIOTA"/>
    <x v="7"/>
    <x v="0"/>
    <n v="1"/>
    <s v="Global"/>
    <n v="0.68710000000000004"/>
    <x v="1"/>
    <n v="323.5"/>
    <n v="323.5"/>
    <n v="222.27699999999999"/>
  </r>
  <r>
    <x v="1"/>
    <x v="3"/>
    <s v="BRAZIL"/>
    <s v="ESTREITO HYDRO"/>
    <x v="4"/>
    <x v="0"/>
    <n v="0.4007"/>
    <s v="Proportional"/>
    <n v="0.27529999999999999"/>
    <x v="0"/>
    <n v="1087"/>
    <n v="435.56"/>
    <n v="299.24799999999999"/>
  </r>
  <r>
    <x v="1"/>
    <x v="3"/>
    <s v="BRAZIL"/>
    <s v="JIRAU"/>
    <x v="4"/>
    <x v="0"/>
    <n v="0.4"/>
    <s v="Equity"/>
    <n v="0.4"/>
    <x v="0"/>
    <n v="75"/>
    <n v="30"/>
    <n v="30"/>
  </r>
  <r>
    <x v="1"/>
    <x v="3"/>
    <s v="BRAZIL"/>
    <s v="JIRAU"/>
    <x v="4"/>
    <x v="0"/>
    <n v="0.4"/>
    <s v="Equity"/>
    <n v="0.4"/>
    <x v="1"/>
    <n v="1275"/>
    <n v="510"/>
    <n v="510"/>
  </r>
  <r>
    <x v="1"/>
    <x v="3"/>
    <s v="BRAZIL"/>
    <s v="JIRAU"/>
    <x v="4"/>
    <x v="0"/>
    <n v="0.4"/>
    <s v="Equity"/>
    <n v="0.4"/>
    <x v="0"/>
    <n v="2400"/>
    <n v="960"/>
    <n v="960"/>
  </r>
  <r>
    <x v="1"/>
    <x v="3"/>
    <s v="BRAZIL"/>
    <s v="LAGES COGENERATION FACILITY"/>
    <x v="3"/>
    <x v="0"/>
    <n v="1"/>
    <s v="Global"/>
    <n v="0.68710000000000004"/>
    <x v="0"/>
    <n v="25"/>
    <n v="25"/>
    <n v="17.178000000000001"/>
  </r>
  <r>
    <x v="1"/>
    <x v="3"/>
    <s v="BRAZIL"/>
    <s v="PCH AREIA BRANCA"/>
    <x v="4"/>
    <x v="0"/>
    <n v="1"/>
    <s v="Global"/>
    <n v="0.68710000000000004"/>
    <x v="0"/>
    <n v="19.8"/>
    <n v="19.8"/>
    <n v="13.603999999999999"/>
  </r>
  <r>
    <x v="1"/>
    <x v="3"/>
    <s v="BRAZIL"/>
    <s v="PCH JOSÉ GELÁZIO"/>
    <x v="4"/>
    <x v="0"/>
    <n v="1"/>
    <s v="Global"/>
    <n v="0.68710000000000004"/>
    <x v="0"/>
    <n v="23.7"/>
    <n v="23.7"/>
    <n v="16.283999999999999"/>
  </r>
  <r>
    <x v="1"/>
    <x v="3"/>
    <s v="BRAZIL"/>
    <s v="PCH RONDONOPOLIS"/>
    <x v="4"/>
    <x v="0"/>
    <n v="1"/>
    <s v="Global"/>
    <n v="0.68710000000000004"/>
    <x v="0"/>
    <n v="26.61"/>
    <n v="26.61"/>
    <n v="18.285"/>
  </r>
  <r>
    <x v="1"/>
    <x v="3"/>
    <s v="BRAZIL"/>
    <s v="PIRASSUNUNGA"/>
    <x v="3"/>
    <x v="0"/>
    <n v="0.83"/>
    <s v="Proportional"/>
    <n v="0.57830000000000004"/>
    <x v="0"/>
    <n v="40.5"/>
    <n v="33.615000000000002"/>
    <n v="23.420999999999999"/>
  </r>
  <r>
    <x v="1"/>
    <x v="3"/>
    <s v="BRAZIL"/>
    <s v="SANTA MONICA"/>
    <x v="5"/>
    <x v="0"/>
    <n v="1"/>
    <s v="Global"/>
    <n v="0.68710000000000004"/>
    <x v="1"/>
    <n v="97.2"/>
    <n v="97.2"/>
    <n v="66.786000000000001"/>
  </r>
  <r>
    <x v="1"/>
    <x v="3"/>
    <s v="BRAZIL"/>
    <s v="SAO SALVADOR HYDRO PLANT"/>
    <x v="4"/>
    <x v="0"/>
    <n v="1"/>
    <s v="Global"/>
    <n v="0.68710000000000004"/>
    <x v="0"/>
    <n v="243.2"/>
    <n v="243.2"/>
    <n v="167.102"/>
  </r>
  <r>
    <x v="1"/>
    <x v="3"/>
    <s v="BRAZIL"/>
    <s v="SENTO SÉ E UMBURANAS"/>
    <x v="5"/>
    <x v="0"/>
    <n v="1"/>
    <s v="Global"/>
    <n v="0.68710000000000004"/>
    <x v="1"/>
    <n v="326.7"/>
    <n v="326.7"/>
    <n v="224.476"/>
  </r>
  <r>
    <x v="1"/>
    <x v="3"/>
    <s v="BRAZIL"/>
    <s v="TRAIRI - CEARA"/>
    <x v="5"/>
    <x v="0"/>
    <n v="1"/>
    <s v="Global"/>
    <n v="0.68710000000000004"/>
    <x v="0"/>
    <n v="115.4"/>
    <n v="115.4"/>
    <n v="79.290999999999997"/>
  </r>
  <r>
    <x v="1"/>
    <x v="3"/>
    <s v="BRAZIL"/>
    <s v="TUBARAO"/>
    <x v="1"/>
    <x v="0"/>
    <n v="1"/>
    <s v="Global"/>
    <n v="0.68710000000000004"/>
    <x v="0"/>
    <n v="3"/>
    <n v="3"/>
    <n v="2.0609999999999999"/>
  </r>
  <r>
    <x v="1"/>
    <x v="3"/>
    <s v="BRAZIL"/>
    <s v="TUBARAO"/>
    <x v="5"/>
    <x v="0"/>
    <n v="1"/>
    <s v="Global"/>
    <n v="0.68710000000000004"/>
    <x v="0"/>
    <n v="2.1"/>
    <n v="2.1"/>
    <n v="1.4430000000000001"/>
  </r>
  <r>
    <x v="1"/>
    <x v="3"/>
    <s v="BRAZIL"/>
    <s v="UEE BEBERIBE"/>
    <x v="5"/>
    <x v="0"/>
    <n v="1"/>
    <s v="Global"/>
    <n v="0.68710000000000004"/>
    <x v="0"/>
    <n v="25.6"/>
    <n v="25.6"/>
    <n v="17.59"/>
  </r>
  <r>
    <x v="1"/>
    <x v="3"/>
    <s v="BRAZIL"/>
    <s v="UEE PEDRA DO SAL"/>
    <x v="5"/>
    <x v="0"/>
    <n v="1"/>
    <s v="Global"/>
    <n v="0.68710000000000004"/>
    <x v="0"/>
    <n v="18"/>
    <n v="18"/>
    <n v="12.368"/>
  </r>
  <r>
    <x v="1"/>
    <x v="3"/>
    <s v="BRAZIL"/>
    <s v="UHE CANA BRAVA"/>
    <x v="4"/>
    <x v="0"/>
    <n v="1"/>
    <s v="Global"/>
    <n v="0.68710000000000004"/>
    <x v="0"/>
    <n v="450"/>
    <n v="450"/>
    <n v="309.19499999999999"/>
  </r>
  <r>
    <x v="1"/>
    <x v="3"/>
    <s v="BRAZIL"/>
    <s v="UHE ITÁ"/>
    <x v="4"/>
    <x v="0"/>
    <n v="0.68989999999999996"/>
    <s v="Proportional"/>
    <n v="0.47399999999999998"/>
    <x v="0"/>
    <n v="1450"/>
    <n v="1000.355"/>
    <n v="687.3"/>
  </r>
  <r>
    <x v="1"/>
    <x v="3"/>
    <s v="BRAZIL"/>
    <s v="UHE MACHADINHO"/>
    <x v="4"/>
    <x v="0"/>
    <n v="0.1928"/>
    <s v="Proportional"/>
    <n v="0.13250000000000001"/>
    <x v="0"/>
    <n v="1140"/>
    <n v="219.792"/>
    <n v="151.05000000000001"/>
  </r>
  <r>
    <x v="1"/>
    <x v="3"/>
    <s v="BRAZIL"/>
    <s v="UHE PASSO FUNDO"/>
    <x v="4"/>
    <x v="0"/>
    <n v="1"/>
    <s v="Global"/>
    <n v="0.68710000000000004"/>
    <x v="0"/>
    <n v="226"/>
    <n v="226"/>
    <n v="155.28399999999999"/>
  </r>
  <r>
    <x v="1"/>
    <x v="3"/>
    <s v="BRAZIL"/>
    <s v="UHE PONTE DE PEDRA"/>
    <x v="4"/>
    <x v="0"/>
    <n v="1"/>
    <s v="Global"/>
    <n v="0.68710000000000004"/>
    <x v="0"/>
    <n v="176.1"/>
    <n v="176.1"/>
    <n v="120.999"/>
  </r>
  <r>
    <x v="1"/>
    <x v="3"/>
    <s v="BRAZIL"/>
    <s v="UHE SALTO OSÓRIO"/>
    <x v="4"/>
    <x v="0"/>
    <n v="1"/>
    <s v="Global"/>
    <n v="0.68710000000000004"/>
    <x v="0"/>
    <n v="1078"/>
    <n v="1078"/>
    <n v="740.69399999999996"/>
  </r>
  <r>
    <x v="1"/>
    <x v="3"/>
    <s v="BRAZIL"/>
    <s v="UHE SALTO SANTIAGO"/>
    <x v="4"/>
    <x v="0"/>
    <n v="1"/>
    <s v="Global"/>
    <n v="0.68710000000000004"/>
    <x v="0"/>
    <n v="1420"/>
    <n v="1420"/>
    <n v="975.68399999999997"/>
  </r>
  <r>
    <x v="1"/>
    <x v="3"/>
    <s v="BRAZIL"/>
    <s v="UTE ALEGRETE 1-2"/>
    <x v="2"/>
    <x v="1"/>
    <n v="1"/>
    <s v="Global"/>
    <n v="0.68710000000000004"/>
    <x v="0"/>
    <n v="60"/>
    <n v="60"/>
    <n v="41.225999999999999"/>
  </r>
  <r>
    <x v="1"/>
    <x v="3"/>
    <s v="BRAZIL"/>
    <s v="UTE CHARQUEADAS"/>
    <x v="7"/>
    <x v="0"/>
    <n v="1"/>
    <s v="Global"/>
    <n v="0.68710000000000004"/>
    <x v="0"/>
    <n v="60"/>
    <n v="60"/>
    <n v="41.225999999999999"/>
  </r>
  <r>
    <x v="1"/>
    <x v="3"/>
    <s v="BRAZIL"/>
    <s v="UTE JORGE LACERDA"/>
    <x v="7"/>
    <x v="0"/>
    <n v="1"/>
    <s v="Global"/>
    <n v="0.68710000000000004"/>
    <x v="0"/>
    <n v="773"/>
    <n v="773"/>
    <n v="531.13"/>
  </r>
  <r>
    <x v="1"/>
    <x v="3"/>
    <s v="BRAZIL"/>
    <s v="UTE WILLIAM ARJONA"/>
    <x v="0"/>
    <x v="0"/>
    <n v="1"/>
    <s v="Global"/>
    <n v="0.68710000000000004"/>
    <x v="0"/>
    <n v="190"/>
    <n v="190"/>
    <n v="130.55000000000001"/>
  </r>
  <r>
    <x v="1"/>
    <x v="3"/>
    <s v="CHILE"/>
    <s v="ARICA"/>
    <x v="2"/>
    <x v="0"/>
    <n v="1"/>
    <s v="Global"/>
    <n v="0.52759999999999996"/>
    <x v="0"/>
    <n v="14.122999999999999"/>
    <n v="14.122999999999999"/>
    <n v="7.452"/>
  </r>
  <r>
    <x v="1"/>
    <x v="3"/>
    <s v="CHILE"/>
    <s v="CAMARONES"/>
    <x v="1"/>
    <x v="0"/>
    <n v="1"/>
    <s v="Global"/>
    <n v="0.52759999999999996"/>
    <x v="1"/>
    <n v="6"/>
    <n v="6"/>
    <n v="3.1659999999999999"/>
  </r>
  <r>
    <x v="1"/>
    <x v="3"/>
    <s v="CHILE"/>
    <s v="CHAPIQUIÑA"/>
    <x v="4"/>
    <x v="0"/>
    <n v="1"/>
    <s v="Global"/>
    <n v="0.52759999999999996"/>
    <x v="0"/>
    <n v="10.138"/>
    <n v="10.138"/>
    <n v="5.3490000000000002"/>
  </r>
  <r>
    <x v="1"/>
    <x v="3"/>
    <s v="CHILE"/>
    <s v="EL AGUILA"/>
    <x v="1"/>
    <x v="0"/>
    <n v="1"/>
    <s v="Global"/>
    <n v="0.52759999999999996"/>
    <x v="0"/>
    <n v="2"/>
    <n v="2"/>
    <n v="1.0549999999999999"/>
  </r>
  <r>
    <x v="1"/>
    <x v="3"/>
    <s v="CHILE"/>
    <s v="IQUIQUE"/>
    <x v="2"/>
    <x v="0"/>
    <n v="1"/>
    <s v="Global"/>
    <n v="0.52759999999999996"/>
    <x v="0"/>
    <n v="41.97"/>
    <n v="41.97"/>
    <n v="22.143999999999998"/>
  </r>
  <r>
    <x v="1"/>
    <x v="3"/>
    <s v="CHILE"/>
    <s v="LAJA"/>
    <x v="4"/>
    <x v="0"/>
    <n v="1"/>
    <s v="Global"/>
    <n v="1"/>
    <x v="0"/>
    <n v="34.4"/>
    <n v="34.4"/>
    <n v="34.4"/>
  </r>
  <r>
    <x v="1"/>
    <x v="3"/>
    <s v="CHILE"/>
    <s v="MEJILLONES CTA"/>
    <x v="7"/>
    <x v="0"/>
    <n v="1"/>
    <s v="Global"/>
    <n v="0.52759999999999996"/>
    <x v="0"/>
    <n v="152.6"/>
    <n v="152.6"/>
    <n v="80.512"/>
  </r>
  <r>
    <x v="1"/>
    <x v="3"/>
    <s v="CHILE"/>
    <s v="MEJILLONES CTH"/>
    <x v="7"/>
    <x v="0"/>
    <n v="1"/>
    <s v="Global"/>
    <n v="0.31659999999999999"/>
    <x v="0"/>
    <n v="153.9"/>
    <n v="153.9"/>
    <n v="48.725000000000001"/>
  </r>
  <r>
    <x v="1"/>
    <x v="3"/>
    <s v="CHILE"/>
    <s v="MEJILLONES I-II-III-VII"/>
    <x v="7"/>
    <x v="0"/>
    <n v="1"/>
    <s v="Global"/>
    <n v="0.52759999999999996"/>
    <x v="0"/>
    <n v="318.89999999999998"/>
    <n v="318.89999999999998"/>
    <n v="168.251"/>
  </r>
  <r>
    <x v="1"/>
    <x v="3"/>
    <s v="CHILE"/>
    <s v="MEJILLONES I-II-III-VII"/>
    <x v="7"/>
    <x v="0"/>
    <n v="1"/>
    <s v="Global"/>
    <n v="0.52759999999999996"/>
    <x v="1"/>
    <n v="337.5"/>
    <n v="337.5"/>
    <n v="178.065"/>
  </r>
  <r>
    <x v="1"/>
    <x v="3"/>
    <s v="CHILE"/>
    <s v="MEJILLONES I-II-III-VII"/>
    <x v="0"/>
    <x v="0"/>
    <n v="1"/>
    <s v="Global"/>
    <n v="0.52759999999999996"/>
    <x v="0"/>
    <n v="243.227"/>
    <n v="243.227"/>
    <n v="128.327"/>
  </r>
  <r>
    <x v="1"/>
    <x v="3"/>
    <s v="CHILE"/>
    <s v="MONTE REDONDO"/>
    <x v="5"/>
    <x v="0"/>
    <n v="1"/>
    <s v="Global"/>
    <n v="1"/>
    <x v="0"/>
    <n v="48"/>
    <n v="48"/>
    <n v="48"/>
  </r>
  <r>
    <x v="1"/>
    <x v="3"/>
    <s v="CHILE"/>
    <s v="TAMAYA DIESELS"/>
    <x v="2"/>
    <x v="0"/>
    <n v="1"/>
    <s v="Global"/>
    <n v="0.52759999999999996"/>
    <x v="0"/>
    <n v="98.98"/>
    <n v="98.98"/>
    <n v="52.222000000000001"/>
  </r>
  <r>
    <x v="1"/>
    <x v="3"/>
    <s v="CHILE"/>
    <s v="TOCOPILLA"/>
    <x v="7"/>
    <x v="0"/>
    <n v="1"/>
    <s v="Global"/>
    <n v="0.52759999999999996"/>
    <x v="0"/>
    <n v="410.89"/>
    <n v="410.89"/>
    <n v="216.785"/>
  </r>
  <r>
    <x v="1"/>
    <x v="3"/>
    <s v="CHILE"/>
    <s v="TOCOPILLA"/>
    <x v="0"/>
    <x v="0"/>
    <n v="1"/>
    <s v="Global"/>
    <n v="0.52759999999999996"/>
    <x v="0"/>
    <n v="393"/>
    <n v="393"/>
    <n v="207.34700000000001"/>
  </r>
  <r>
    <x v="1"/>
    <x v="3"/>
    <s v="CHILE"/>
    <s v="TOCOPILLA"/>
    <x v="2"/>
    <x v="0"/>
    <n v="1"/>
    <s v="Global"/>
    <n v="0.52759999999999996"/>
    <x v="0"/>
    <n v="158.63499999999999"/>
    <n v="158.63499999999999"/>
    <n v="83.695999999999998"/>
  </r>
  <r>
    <x v="1"/>
    <x v="3"/>
    <s v="PERU"/>
    <s v="CHILCA"/>
    <x v="0"/>
    <x v="0"/>
    <n v="1"/>
    <s v="Global"/>
    <n v="0.61772000000000005"/>
    <x v="1"/>
    <n v="110"/>
    <n v="110"/>
    <n v="67.948999999999998"/>
  </r>
  <r>
    <x v="1"/>
    <x v="3"/>
    <s v="PERU"/>
    <s v="CHILCA"/>
    <x v="0"/>
    <x v="0"/>
    <n v="1"/>
    <s v="Global"/>
    <n v="0.61772000000000005"/>
    <x v="0"/>
    <n v="804.68100000000004"/>
    <n v="804.68100000000004"/>
    <n v="497.06700000000001"/>
  </r>
  <r>
    <x v="1"/>
    <x v="3"/>
    <s v="PERU"/>
    <s v="ILO 1"/>
    <x v="2"/>
    <x v="0"/>
    <n v="1"/>
    <s v="Global"/>
    <n v="0.61772000000000005"/>
    <x v="0"/>
    <n v="154.58199999999999"/>
    <n v="154.58199999999999"/>
    <n v="95.486999999999995"/>
  </r>
  <r>
    <x v="1"/>
    <x v="3"/>
    <s v="PERU"/>
    <s v="ILO 2"/>
    <x v="2"/>
    <x v="0"/>
    <n v="1"/>
    <s v="Global"/>
    <n v="0.61772000000000005"/>
    <x v="1"/>
    <n v="500"/>
    <n v="500"/>
    <n v="308.86"/>
  </r>
  <r>
    <x v="1"/>
    <x v="3"/>
    <s v="PERU"/>
    <s v="ILO 2"/>
    <x v="2"/>
    <x v="0"/>
    <n v="1"/>
    <s v="Global"/>
    <n v="0.61772000000000005"/>
    <x v="0"/>
    <n v="564"/>
    <n v="564"/>
    <n v="348.39400000000001"/>
  </r>
  <r>
    <x v="1"/>
    <x v="3"/>
    <s v="PERU"/>
    <s v="ILO 21"/>
    <x v="7"/>
    <x v="0"/>
    <n v="1"/>
    <s v="Global"/>
    <n v="0.61772000000000005"/>
    <x v="0"/>
    <n v="124.59"/>
    <n v="124.59"/>
    <n v="76.962000000000003"/>
  </r>
  <r>
    <x v="1"/>
    <x v="3"/>
    <s v="PERU"/>
    <s v="QUITARACSA"/>
    <x v="4"/>
    <x v="0"/>
    <n v="1"/>
    <s v="Global"/>
    <n v="0.61772000000000005"/>
    <x v="1"/>
    <n v="111.8"/>
    <n v="111.8"/>
    <n v="69.061000000000007"/>
  </r>
  <r>
    <x v="1"/>
    <x v="3"/>
    <s v="PERU"/>
    <s v="YUNCAN"/>
    <x v="4"/>
    <x v="0"/>
    <n v="1"/>
    <s v="Global"/>
    <n v="0.61772000000000005"/>
    <x v="0"/>
    <n v="136.572"/>
    <n v="136.572"/>
    <n v="84.363"/>
  </r>
  <r>
    <x v="1"/>
    <x v="4"/>
    <s v="CANADA"/>
    <s v="AIM POWERGEN CORPORATION"/>
    <x v="5"/>
    <x v="2"/>
    <n v="0.4"/>
    <s v="Equity"/>
    <n v="0.4"/>
    <x v="0"/>
    <n v="39.6"/>
    <n v="15.84"/>
    <n v="15.84"/>
  </r>
  <r>
    <x v="1"/>
    <x v="4"/>
    <s v="CANADA"/>
    <s v="BECKWITH"/>
    <x v="1"/>
    <x v="2"/>
    <n v="0.4"/>
    <s v="Equity"/>
    <n v="0.4"/>
    <x v="0"/>
    <n v="10"/>
    <n v="4"/>
    <n v="4"/>
  </r>
  <r>
    <x v="1"/>
    <x v="4"/>
    <s v="CANADA"/>
    <s v="BROCKVILLE"/>
    <x v="1"/>
    <x v="2"/>
    <n v="0.4"/>
    <s v="Equity"/>
    <n v="0.4"/>
    <x v="0"/>
    <n v="10"/>
    <n v="4"/>
    <n v="4"/>
  </r>
  <r>
    <x v="1"/>
    <x v="4"/>
    <s v="CANADA"/>
    <s v="CAPE SCOTT"/>
    <x v="5"/>
    <x v="2"/>
    <n v="0.4"/>
    <s v="Equity"/>
    <n v="0.4"/>
    <x v="0"/>
    <n v="99"/>
    <n v="39.6"/>
    <n v="39.6"/>
  </r>
  <r>
    <x v="1"/>
    <x v="4"/>
    <s v="CANADA"/>
    <s v="CARIBOU"/>
    <x v="5"/>
    <x v="2"/>
    <n v="0.4"/>
    <s v="Equity"/>
    <n v="0.4"/>
    <x v="0"/>
    <n v="99"/>
    <n v="39.6"/>
    <n v="39.6"/>
  </r>
  <r>
    <x v="1"/>
    <x v="4"/>
    <s v="CANADA"/>
    <s v="EAST LAKE ST. CLAIR"/>
    <x v="5"/>
    <x v="2"/>
    <n v="0.4"/>
    <s v="Equity"/>
    <n v="0.4"/>
    <x v="0"/>
    <n v="99"/>
    <n v="39.6"/>
    <n v="39.6"/>
  </r>
  <r>
    <x v="1"/>
    <x v="4"/>
    <s v="CANADA"/>
    <s v="ERIEAU"/>
    <x v="5"/>
    <x v="2"/>
    <n v="0.4"/>
    <s v="Equity"/>
    <n v="0.4"/>
    <x v="0"/>
    <n v="99"/>
    <n v="39.6"/>
    <n v="39.6"/>
  </r>
  <r>
    <x v="1"/>
    <x v="4"/>
    <s v="CANADA"/>
    <s v="HARROW I-IV"/>
    <x v="5"/>
    <x v="2"/>
    <n v="0.4"/>
    <s v="Equity"/>
    <n v="0.4"/>
    <x v="0"/>
    <n v="39.6"/>
    <n v="15.84"/>
    <n v="15.84"/>
  </r>
  <r>
    <x v="1"/>
    <x v="4"/>
    <s v="CANADA"/>
    <s v="NORWAY"/>
    <x v="5"/>
    <x v="2"/>
    <n v="0.4"/>
    <s v="Equity"/>
    <n v="0.4"/>
    <x v="0"/>
    <n v="9"/>
    <n v="3.6"/>
    <n v="3.6"/>
  </r>
  <r>
    <x v="1"/>
    <x v="4"/>
    <s v="CANADA"/>
    <s v="PLATEAU"/>
    <x v="5"/>
    <x v="2"/>
    <n v="0.4"/>
    <s v="Equity"/>
    <n v="0.4"/>
    <x v="0"/>
    <n v="27"/>
    <n v="10.8"/>
    <n v="10.8"/>
  </r>
  <r>
    <x v="1"/>
    <x v="4"/>
    <s v="CANADA"/>
    <s v="POINTE-AUX-ROCHES"/>
    <x v="5"/>
    <x v="2"/>
    <n v="0.4"/>
    <s v="Equity"/>
    <n v="0.4"/>
    <x v="0"/>
    <n v="48.6"/>
    <n v="19.440000000000001"/>
    <n v="19.440000000000001"/>
  </r>
  <r>
    <x v="1"/>
    <x v="4"/>
    <s v="CANADA"/>
    <s v="WEST CAPE I-II"/>
    <x v="5"/>
    <x v="1"/>
    <n v="0.4"/>
    <s v="Equity"/>
    <n v="0.4"/>
    <x v="0"/>
    <n v="99"/>
    <n v="39.6"/>
    <n v="39.6"/>
  </r>
  <r>
    <x v="1"/>
    <x v="4"/>
    <s v="CANADA"/>
    <s v="WEST WINDSOR COGENERATION FACILITY"/>
    <x v="0"/>
    <x v="1"/>
    <n v="1"/>
    <s v="Global"/>
    <n v="0.96"/>
    <x v="0"/>
    <n v="122"/>
    <n v="122"/>
    <n v="117.12"/>
  </r>
  <r>
    <x v="1"/>
    <x v="4"/>
    <s v="MEXICO"/>
    <s v="MONTERREY COGENERATION"/>
    <x v="0"/>
    <x v="1"/>
    <n v="1"/>
    <s v="Global"/>
    <n v="0.99990000000000001"/>
    <x v="0"/>
    <n v="260"/>
    <n v="260"/>
    <n v="259.97399999999999"/>
  </r>
  <r>
    <x v="1"/>
    <x v="4"/>
    <s v="MEXICO"/>
    <s v="PANUCO (DUPONT)"/>
    <x v="0"/>
    <x v="2"/>
    <n v="1"/>
    <s v="Global"/>
    <n v="0.99990000000000001"/>
    <x v="0"/>
    <n v="24.2"/>
    <n v="24.2"/>
    <n v="24.198"/>
  </r>
  <r>
    <x v="1"/>
    <x v="4"/>
    <s v="MEXICO"/>
    <s v="PANUCO (DUPONT)"/>
    <x v="0"/>
    <x v="2"/>
    <n v="1"/>
    <s v="Global"/>
    <n v="0.99990000000000001"/>
    <x v="1"/>
    <n v="32.1"/>
    <n v="32.1"/>
    <n v="32.097000000000001"/>
  </r>
  <r>
    <x v="1"/>
    <x v="4"/>
    <s v="MEXICO"/>
    <s v="TAMPICO (PRIMEX)"/>
    <x v="0"/>
    <x v="1"/>
    <n v="1"/>
    <s v="Global"/>
    <n v="1"/>
    <x v="0"/>
    <n v="9.3000000000000007"/>
    <n v="9.3000000000000007"/>
    <n v="9.3000000000000007"/>
  </r>
  <r>
    <x v="1"/>
    <x v="4"/>
    <s v="PUERTO RICO"/>
    <s v="ECOELECTRICA (PR)"/>
    <x v="0"/>
    <x v="2"/>
    <n v="0.5"/>
    <s v="Equity"/>
    <n v="0.35"/>
    <x v="0"/>
    <n v="507"/>
    <n v="253.5"/>
    <n v="177.45"/>
  </r>
  <r>
    <x v="1"/>
    <x v="4"/>
    <s v="USA"/>
    <s v="ANP BELLINGHAM (MA)"/>
    <x v="0"/>
    <x v="1"/>
    <n v="1"/>
    <s v="Global"/>
    <n v="1"/>
    <x v="0"/>
    <n v="527"/>
    <n v="527"/>
    <n v="527"/>
  </r>
  <r>
    <x v="1"/>
    <x v="4"/>
    <s v="USA"/>
    <s v="ARMSTRONG (PA)"/>
    <x v="0"/>
    <x v="1"/>
    <n v="1"/>
    <s v="Global"/>
    <n v="1"/>
    <x v="0"/>
    <n v="620"/>
    <n v="620"/>
    <n v="620"/>
  </r>
  <r>
    <x v="1"/>
    <x v="4"/>
    <s v="USA"/>
    <s v="ARMSTRONG (PA)"/>
    <x v="2"/>
    <x v="1"/>
    <n v="1"/>
    <s v="Global"/>
    <n v="1"/>
    <x v="0"/>
    <n v="15.5"/>
    <n v="15.5"/>
    <n v="15.5"/>
  </r>
  <r>
    <x v="1"/>
    <x v="4"/>
    <s v="USA"/>
    <s v="ASTORIA"/>
    <x v="0"/>
    <x v="1"/>
    <n v="0.37959999999999999"/>
    <s v="Equity"/>
    <n v="0.37959999999999999"/>
    <x v="0"/>
    <n v="575"/>
    <n v="218.27"/>
    <n v="218.27"/>
  </r>
  <r>
    <x v="1"/>
    <x v="4"/>
    <s v="USA"/>
    <s v="ASTORIA 2"/>
    <x v="0"/>
    <x v="2"/>
    <n v="0.27750000000000002"/>
    <s v="Equity"/>
    <n v="0.27750000000000002"/>
    <x v="0"/>
    <n v="575"/>
    <n v="159.56299999999999"/>
    <n v="159.56299999999999"/>
  </r>
  <r>
    <x v="1"/>
    <x v="4"/>
    <s v="USA"/>
    <s v="BANTAM"/>
    <x v="4"/>
    <x v="1"/>
    <n v="1"/>
    <s v="Global"/>
    <n v="1"/>
    <x v="0"/>
    <n v="0.3"/>
    <n v="0.3"/>
    <n v="0.3"/>
  </r>
  <r>
    <x v="1"/>
    <x v="4"/>
    <s v="USA"/>
    <s v="BELLINGHAM COGENERATION FACILITY"/>
    <x v="0"/>
    <x v="1"/>
    <n v="0.5"/>
    <s v="Equity"/>
    <n v="0.5"/>
    <x v="0"/>
    <n v="303.5"/>
    <n v="151.75"/>
    <n v="151.75"/>
  </r>
  <r>
    <x v="1"/>
    <x v="4"/>
    <s v="USA"/>
    <s v="BETHLEHEM POWER STATION"/>
    <x v="3"/>
    <x v="1"/>
    <n v="1"/>
    <s v="Global"/>
    <n v="1"/>
    <x v="0"/>
    <n v="16.2"/>
    <n v="16.2"/>
    <n v="16.2"/>
  </r>
  <r>
    <x v="1"/>
    <x v="4"/>
    <s v="USA"/>
    <s v="BLACKSTONE (MA)"/>
    <x v="0"/>
    <x v="1"/>
    <n v="1"/>
    <s v="Global"/>
    <n v="1"/>
    <x v="0"/>
    <n v="478"/>
    <n v="478"/>
    <n v="478"/>
  </r>
  <r>
    <x v="1"/>
    <x v="4"/>
    <s v="USA"/>
    <s v="BULLS BRIDGE"/>
    <x v="4"/>
    <x v="1"/>
    <n v="1"/>
    <s v="Global"/>
    <n v="1"/>
    <x v="0"/>
    <n v="8.4"/>
    <n v="8.4"/>
    <n v="8.4"/>
  </r>
  <r>
    <x v="1"/>
    <x v="4"/>
    <s v="USA"/>
    <s v="CABOT"/>
    <x v="4"/>
    <x v="1"/>
    <n v="1"/>
    <s v="Global"/>
    <n v="1"/>
    <x v="0"/>
    <n v="61.8"/>
    <n v="61.8"/>
    <n v="61.8"/>
  </r>
  <r>
    <x v="1"/>
    <x v="4"/>
    <s v="USA"/>
    <s v="CALUMET (IL)"/>
    <x v="0"/>
    <x v="1"/>
    <n v="1"/>
    <s v="Global"/>
    <n v="1"/>
    <x v="0"/>
    <n v="303"/>
    <n v="303"/>
    <n v="303"/>
  </r>
  <r>
    <x v="1"/>
    <x v="4"/>
    <s v="USA"/>
    <s v="COLETO CREEK (TX)"/>
    <x v="7"/>
    <x v="1"/>
    <n v="1"/>
    <s v="Global"/>
    <n v="1"/>
    <x v="0"/>
    <n v="635"/>
    <n v="635"/>
    <n v="635"/>
  </r>
  <r>
    <x v="1"/>
    <x v="4"/>
    <s v="USA"/>
    <s v="COLORADO (COORS)"/>
    <x v="7"/>
    <x v="2"/>
    <n v="1"/>
    <s v="Global"/>
    <n v="1"/>
    <x v="0"/>
    <n v="40.4"/>
    <n v="40.4"/>
    <n v="40.4"/>
  </r>
  <r>
    <x v="1"/>
    <x v="4"/>
    <s v="USA"/>
    <s v="ENNIS POWER STATION"/>
    <x v="0"/>
    <x v="1"/>
    <n v="1"/>
    <s v="Global"/>
    <n v="1"/>
    <x v="0"/>
    <n v="343"/>
    <n v="343"/>
    <n v="343"/>
  </r>
  <r>
    <x v="1"/>
    <x v="4"/>
    <s v="USA"/>
    <s v="FALLS VILLAGE"/>
    <x v="4"/>
    <x v="1"/>
    <n v="1"/>
    <s v="Global"/>
    <n v="1"/>
    <x v="0"/>
    <n v="10.199999999999999"/>
    <n v="10.199999999999999"/>
    <n v="10.199999999999999"/>
  </r>
  <r>
    <x v="1"/>
    <x v="4"/>
    <s v="USA"/>
    <s v="FITCHBURG POWER STATION"/>
    <x v="3"/>
    <x v="1"/>
    <n v="1"/>
    <s v="Global"/>
    <n v="1"/>
    <x v="0"/>
    <n v="17"/>
    <n v="17"/>
    <n v="17"/>
  </r>
  <r>
    <x v="1"/>
    <x v="4"/>
    <s v="USA"/>
    <s v="HAYS (TX)"/>
    <x v="0"/>
    <x v="1"/>
    <n v="1"/>
    <s v="Global"/>
    <n v="1"/>
    <x v="0"/>
    <n v="893.4"/>
    <n v="893.4"/>
    <n v="893.4"/>
  </r>
  <r>
    <x v="1"/>
    <x v="4"/>
    <s v="USA"/>
    <s v="HOPEWELL COGENERATION FACILITY"/>
    <x v="0"/>
    <x v="1"/>
    <n v="1"/>
    <s v="Global"/>
    <n v="1"/>
    <x v="0"/>
    <n v="365"/>
    <n v="365"/>
    <n v="365"/>
  </r>
  <r>
    <x v="1"/>
    <x v="4"/>
    <s v="USA"/>
    <s v="LINCOL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CBAI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ETRO WASTEWATER"/>
    <x v="3"/>
    <x v="2"/>
    <n v="1"/>
    <s v="Global"/>
    <n v="1"/>
    <x v="0"/>
    <n v="5"/>
    <n v="5"/>
    <n v="5"/>
  </r>
  <r>
    <x v="1"/>
    <x v="4"/>
    <s v="USA"/>
    <s v="MIDLOTHIAN (TX)"/>
    <x v="0"/>
    <x v="1"/>
    <n v="1"/>
    <s v="Global"/>
    <n v="1"/>
    <x v="0"/>
    <n v="1393.6"/>
    <n v="1393.6"/>
    <n v="1393.6"/>
  </r>
  <r>
    <x v="1"/>
    <x v="4"/>
    <s v="USA"/>
    <s v="MILFORD (MA)"/>
    <x v="0"/>
    <x v="1"/>
    <n v="1"/>
    <s v="Global"/>
    <n v="1"/>
    <x v="0"/>
    <n v="158"/>
    <n v="158"/>
    <n v="158"/>
  </r>
  <r>
    <x v="1"/>
    <x v="4"/>
    <s v="USA"/>
    <s v="MT TOM"/>
    <x v="7"/>
    <x v="1"/>
    <n v="1"/>
    <s v="Global"/>
    <n v="1"/>
    <x v="0"/>
    <n v="145.5"/>
    <n v="145.5"/>
    <n v="145.5"/>
  </r>
  <r>
    <x v="1"/>
    <x v="4"/>
    <s v="USA"/>
    <s v="NASSAU"/>
    <x v="0"/>
    <x v="1"/>
    <n v="1"/>
    <s v="Global"/>
    <n v="1"/>
    <x v="0"/>
    <n v="52"/>
    <n v="52"/>
    <n v="52"/>
  </r>
  <r>
    <x v="1"/>
    <x v="4"/>
    <s v="USA"/>
    <s v="NORTHEASTERN POWER COMPANY"/>
    <x v="7"/>
    <x v="1"/>
    <n v="1"/>
    <s v="Global"/>
    <n v="1"/>
    <x v="0"/>
    <n v="51"/>
    <n v="51"/>
    <n v="51"/>
  </r>
  <r>
    <x v="1"/>
    <x v="4"/>
    <s v="USA"/>
    <s v="NORTHFIELD MOUNTAIN"/>
    <x v="4"/>
    <x v="1"/>
    <n v="1"/>
    <s v="Global"/>
    <n v="1"/>
    <x v="1"/>
    <n v="22"/>
    <n v="22"/>
    <n v="22"/>
  </r>
  <r>
    <x v="1"/>
    <x v="4"/>
    <s v="USA"/>
    <s v="NORTHFIELD MOUNTAIN"/>
    <x v="4"/>
    <x v="1"/>
    <n v="1"/>
    <s v="Global"/>
    <n v="1"/>
    <x v="0"/>
    <n v="1146"/>
    <n v="1146"/>
    <n v="1146"/>
  </r>
  <r>
    <x v="1"/>
    <x v="4"/>
    <s v="USA"/>
    <s v="NORTHFIELD MOUNTAIN"/>
    <x v="1"/>
    <x v="1"/>
    <n v="1"/>
    <s v="Global"/>
    <n v="1"/>
    <x v="0"/>
    <n v="1.7"/>
    <n v="1.7"/>
    <n v="1.7"/>
  </r>
  <r>
    <x v="1"/>
    <x v="4"/>
    <s v="USA"/>
    <s v="NORTHUMBERLAND COGEN. FACILITY"/>
    <x v="3"/>
    <x v="1"/>
    <n v="1"/>
    <s v="Global"/>
    <n v="1"/>
    <x v="0"/>
    <n v="16.2"/>
    <n v="16.2"/>
    <n v="16.2"/>
  </r>
  <r>
    <x v="1"/>
    <x v="4"/>
    <s v="USA"/>
    <s v="OYSTER CREEK (TX)"/>
    <x v="0"/>
    <x v="2"/>
    <n v="0.5"/>
    <s v="Equity"/>
    <n v="0.5"/>
    <x v="0"/>
    <n v="393"/>
    <n v="196.5"/>
    <n v="196.5"/>
  </r>
  <r>
    <x v="1"/>
    <x v="4"/>
    <s v="USA"/>
    <s v="PLEASANTS (WV)"/>
    <x v="0"/>
    <x v="1"/>
    <n v="1"/>
    <s v="Global"/>
    <n v="1"/>
    <x v="0"/>
    <n v="304"/>
    <n v="304"/>
    <n v="304"/>
  </r>
  <r>
    <x v="1"/>
    <x v="4"/>
    <s v="USA"/>
    <s v="PLEASANTS (WV)"/>
    <x v="2"/>
    <x v="1"/>
    <n v="1"/>
    <s v="Global"/>
    <n v="1"/>
    <x v="0"/>
    <n v="15.5"/>
    <n v="15.5"/>
    <n v="15.5"/>
  </r>
  <r>
    <x v="1"/>
    <x v="4"/>
    <s v="USA"/>
    <s v="ROBERTSVILLE"/>
    <x v="4"/>
    <x v="1"/>
    <n v="1"/>
    <s v="Global"/>
    <n v="1"/>
    <x v="0"/>
    <n v="0.624"/>
    <n v="0.624"/>
    <n v="0.624"/>
  </r>
  <r>
    <x v="1"/>
    <x v="4"/>
    <s v="USA"/>
    <s v="ROCKY RIVER"/>
    <x v="4"/>
    <x v="1"/>
    <n v="1"/>
    <s v="Global"/>
    <n v="1"/>
    <x v="0"/>
    <n v="29"/>
    <n v="29"/>
    <n v="29"/>
  </r>
  <r>
    <x v="1"/>
    <x v="4"/>
    <s v="USA"/>
    <s v="RYEGATE POWER STATION"/>
    <x v="3"/>
    <x v="2"/>
    <n v="1"/>
    <s v="Global"/>
    <n v="0.66869999999999996"/>
    <x v="0"/>
    <n v="20"/>
    <n v="20"/>
    <n v="13.374000000000001"/>
  </r>
  <r>
    <x v="1"/>
    <x v="4"/>
    <s v="USA"/>
    <s v="SAYREVILLE COGENERATION FACILITY"/>
    <x v="0"/>
    <x v="1"/>
    <n v="0.5"/>
    <s v="Equity"/>
    <n v="0.5"/>
    <x v="0"/>
    <n v="311"/>
    <n v="155.5"/>
    <n v="155.5"/>
  </r>
  <r>
    <x v="1"/>
    <x v="4"/>
    <s v="USA"/>
    <s v="SCOTLAND"/>
    <x v="4"/>
    <x v="1"/>
    <n v="1"/>
    <s v="Global"/>
    <n v="1"/>
    <x v="0"/>
    <n v="2.2000000000000002"/>
    <n v="2.2000000000000002"/>
    <n v="2.2000000000000002"/>
  </r>
  <r>
    <x v="1"/>
    <x v="4"/>
    <s v="USA"/>
    <s v="SHEPAUG"/>
    <x v="4"/>
    <x v="1"/>
    <n v="1"/>
    <s v="Global"/>
    <n v="1"/>
    <x v="0"/>
    <n v="42.6"/>
    <n v="42.6"/>
    <n v="42.6"/>
  </r>
  <r>
    <x v="1"/>
    <x v="4"/>
    <s v="USA"/>
    <s v="STEVENSON"/>
    <x v="4"/>
    <x v="1"/>
    <n v="1"/>
    <s v="Global"/>
    <n v="1"/>
    <x v="0"/>
    <n v="28.9"/>
    <n v="28.9"/>
    <n v="28.9"/>
  </r>
  <r>
    <x v="1"/>
    <x v="4"/>
    <s v="USA"/>
    <s v="TAFTVILLE"/>
    <x v="4"/>
    <x v="1"/>
    <n v="1"/>
    <s v="Global"/>
    <n v="1"/>
    <x v="0"/>
    <n v="2"/>
    <n v="2"/>
    <n v="2"/>
  </r>
  <r>
    <x v="1"/>
    <x v="4"/>
    <s v="USA"/>
    <s v="TAMWORTH POWER STATION"/>
    <x v="3"/>
    <x v="1"/>
    <n v="1"/>
    <s v="Global"/>
    <n v="1"/>
    <x v="0"/>
    <n v="20"/>
    <n v="20"/>
    <n v="20"/>
  </r>
  <r>
    <x v="1"/>
    <x v="4"/>
    <s v="USA"/>
    <s v="TROY (OH)"/>
    <x v="0"/>
    <x v="1"/>
    <n v="1"/>
    <s v="Global"/>
    <n v="1"/>
    <x v="0"/>
    <n v="609"/>
    <n v="609"/>
    <n v="609"/>
  </r>
  <r>
    <x v="1"/>
    <x v="4"/>
    <s v="USA"/>
    <s v="TROY (OH)"/>
    <x v="2"/>
    <x v="1"/>
    <n v="1"/>
    <s v="Global"/>
    <n v="1"/>
    <x v="0"/>
    <n v="15.5"/>
    <n v="15.5"/>
    <n v="15.5"/>
  </r>
  <r>
    <x v="1"/>
    <x v="4"/>
    <s v="USA"/>
    <s v="TUNNEL"/>
    <x v="4"/>
    <x v="1"/>
    <n v="1"/>
    <s v="Global"/>
    <n v="1"/>
    <x v="0"/>
    <n v="2.1"/>
    <n v="2.1"/>
    <n v="2.1"/>
  </r>
  <r>
    <x v="1"/>
    <x v="4"/>
    <s v="USA"/>
    <s v="TUNNEL"/>
    <x v="2"/>
    <x v="1"/>
    <n v="1"/>
    <s v="Global"/>
    <n v="1"/>
    <x v="0"/>
    <n v="22.1"/>
    <n v="22.1"/>
    <n v="22.1"/>
  </r>
  <r>
    <x v="1"/>
    <x v="4"/>
    <s v="USA"/>
    <s v="TURNERS FALLS"/>
    <x v="4"/>
    <x v="1"/>
    <n v="1"/>
    <s v="Global"/>
    <n v="1"/>
    <x v="0"/>
    <n v="6.4"/>
    <n v="6.4"/>
    <n v="6.4"/>
  </r>
  <r>
    <x v="1"/>
    <x v="4"/>
    <s v="USA"/>
    <s v="WATERBURY"/>
    <x v="0"/>
    <x v="2"/>
    <n v="1"/>
    <s v="Global"/>
    <n v="0.98"/>
    <x v="0"/>
    <n v="95.7"/>
    <n v="95.7"/>
    <n v="93.786000000000001"/>
  </r>
  <r>
    <x v="1"/>
    <x v="4"/>
    <s v="USA"/>
    <s v="WHARTON"/>
    <x v="0"/>
    <x v="1"/>
    <n v="1"/>
    <s v="Global"/>
    <n v="1"/>
    <x v="0"/>
    <n v="67"/>
    <n v="67"/>
    <n v="67"/>
  </r>
  <r>
    <x v="1"/>
    <x v="4"/>
    <s v="USA"/>
    <s v="WISE COUNTY POWER"/>
    <x v="0"/>
    <x v="1"/>
    <n v="1"/>
    <s v="Global"/>
    <n v="1"/>
    <x v="0"/>
    <n v="746"/>
    <n v="746"/>
    <n v="746"/>
  </r>
  <r>
    <x v="1"/>
    <x v="5"/>
    <s v="BAHRAIN"/>
    <s v="AL DUR"/>
    <x v="0"/>
    <x v="2"/>
    <n v="0.45050000000000001"/>
    <s v="Equity"/>
    <n v="0.45050000000000001"/>
    <x v="0"/>
    <n v="1234"/>
    <n v="555.91800000000001"/>
    <n v="555.91800000000001"/>
  </r>
  <r>
    <x v="1"/>
    <x v="5"/>
    <s v="BAHRAIN"/>
    <s v="AL EZZEL"/>
    <x v="0"/>
    <x v="2"/>
    <n v="0.44999"/>
    <s v="Equity"/>
    <n v="0.45"/>
    <x v="0"/>
    <n v="954"/>
    <n v="429.29"/>
    <n v="429.3"/>
  </r>
  <r>
    <x v="1"/>
    <x v="5"/>
    <s v="BAHRAIN"/>
    <s v="AL HIDD"/>
    <x v="0"/>
    <x v="2"/>
    <n v="0.3"/>
    <s v="Equity"/>
    <n v="0.3"/>
    <x v="0"/>
    <n v="928.87699999999995"/>
    <n v="278.66300000000001"/>
    <n v="278.66300000000001"/>
  </r>
  <r>
    <x v="1"/>
    <x v="5"/>
    <s v="INDIA"/>
    <s v="THAMMINAPATNAM PHASE I"/>
    <x v="7"/>
    <x v="1"/>
    <n v="1"/>
    <s v="Global"/>
    <n v="0.877"/>
    <x v="0"/>
    <n v="269.16000000000003"/>
    <n v="269.16000000000003"/>
    <n v="236.054"/>
  </r>
  <r>
    <x v="1"/>
    <x v="5"/>
    <s v="INDIA"/>
    <s v="THAMMINAPATNAM PHASE II"/>
    <x v="7"/>
    <x v="1"/>
    <n v="1"/>
    <s v="Global"/>
    <n v="0.877"/>
    <x v="1"/>
    <n v="638"/>
    <n v="638"/>
    <n v="559.52599999999995"/>
  </r>
  <r>
    <x v="1"/>
    <x v="5"/>
    <s v="KUWAIT"/>
    <s v="AZ ZOUR NORTH"/>
    <x v="0"/>
    <x v="2"/>
    <n v="0.17499999999999999"/>
    <s v="Equity"/>
    <n v="0.17499999999999999"/>
    <x v="0"/>
    <n v="214.56"/>
    <n v="37.548000000000002"/>
    <n v="37.548000000000002"/>
  </r>
  <r>
    <x v="1"/>
    <x v="5"/>
    <s v="KUWAIT"/>
    <s v="AZ ZOUR NORTH"/>
    <x v="0"/>
    <x v="2"/>
    <n v="0.17499999999999999"/>
    <s v="Equity"/>
    <n v="0.17499999999999999"/>
    <x v="1"/>
    <n v="1285.44"/>
    <n v="224.952"/>
    <n v="224.952"/>
  </r>
  <r>
    <x v="1"/>
    <x v="5"/>
    <s v="MOROCCO"/>
    <s v="SAFI"/>
    <x v="7"/>
    <x v="2"/>
    <n v="0.35"/>
    <s v="Equity"/>
    <n v="0.35"/>
    <x v="1"/>
    <n v="1386"/>
    <n v="485.1"/>
    <n v="485.1"/>
  </r>
  <r>
    <x v="1"/>
    <x v="5"/>
    <s v="MOROCCO"/>
    <s v="TARFAYA"/>
    <x v="5"/>
    <x v="2"/>
    <n v="0.5"/>
    <s v="Equity"/>
    <n v="0.5"/>
    <x v="0"/>
    <n v="301.3"/>
    <n v="150.65"/>
    <n v="150.65"/>
  </r>
  <r>
    <x v="1"/>
    <x v="5"/>
    <s v="OMAN"/>
    <s v="AL KAMIL"/>
    <x v="0"/>
    <x v="2"/>
    <n v="1"/>
    <s v="Global"/>
    <n v="0.65"/>
    <x v="0"/>
    <n v="277"/>
    <n v="277"/>
    <n v="180.05"/>
  </r>
  <r>
    <x v="1"/>
    <x v="5"/>
    <s v="OMAN"/>
    <s v="AL-RUSAIL"/>
    <x v="0"/>
    <x v="2"/>
    <n v="0.30875000000000002"/>
    <s v="Equity"/>
    <n v="0.30869999999999997"/>
    <x v="0"/>
    <n v="664.99900000000002"/>
    <n v="205.31899999999999"/>
    <n v="205.285"/>
  </r>
  <r>
    <x v="1"/>
    <x v="5"/>
    <s v="OMAN"/>
    <s v="BARKA II"/>
    <x v="0"/>
    <x v="2"/>
    <n v="0.30875000000000002"/>
    <s v="Equity"/>
    <n v="0.30869999999999997"/>
    <x v="0"/>
    <n v="678"/>
    <n v="209.333"/>
    <n v="209.29900000000001"/>
  </r>
  <r>
    <x v="1"/>
    <x v="5"/>
    <s v="OMAN"/>
    <s v="BARKA III"/>
    <x v="0"/>
    <x v="2"/>
    <n v="0.29899999999999999"/>
    <s v="Equity"/>
    <n v="0.29899999999999999"/>
    <x v="0"/>
    <n v="744"/>
    <n v="222.45599999999999"/>
    <n v="222.45599999999999"/>
  </r>
  <r>
    <x v="1"/>
    <x v="5"/>
    <s v="OMAN"/>
    <s v="SOHAR"/>
    <x v="0"/>
    <x v="2"/>
    <n v="0.35"/>
    <s v="Equity"/>
    <n v="0.35"/>
    <x v="0"/>
    <n v="585"/>
    <n v="204.75"/>
    <n v="204.75"/>
  </r>
  <r>
    <x v="1"/>
    <x v="5"/>
    <s v="OMAN"/>
    <s v="SOHAR 2"/>
    <x v="0"/>
    <x v="2"/>
    <n v="0.29899999999999999"/>
    <s v="Equity"/>
    <n v="0.29899999999999999"/>
    <x v="0"/>
    <n v="744"/>
    <n v="222.45599999999999"/>
    <n v="222.45599999999999"/>
  </r>
  <r>
    <x v="1"/>
    <x v="5"/>
    <s v="PAKISTAN"/>
    <s v="UCH 1"/>
    <x v="0"/>
    <x v="2"/>
    <n v="1"/>
    <s v="Global"/>
    <n v="1"/>
    <x v="0"/>
    <n v="551.29999999999995"/>
    <n v="551.29999999999995"/>
    <n v="551.29999999999995"/>
  </r>
  <r>
    <x v="1"/>
    <x v="5"/>
    <s v="PAKISTAN"/>
    <s v="UCH 2"/>
    <x v="0"/>
    <x v="2"/>
    <n v="1"/>
    <s v="Global"/>
    <n v="1"/>
    <x v="0"/>
    <n v="380.75"/>
    <n v="380.75"/>
    <n v="380.75"/>
  </r>
  <r>
    <x v="1"/>
    <x v="5"/>
    <s v="QATAR"/>
    <s v="RAS LAFFAN B"/>
    <x v="0"/>
    <x v="2"/>
    <n v="0.4"/>
    <s v="Equity"/>
    <n v="0.4"/>
    <x v="0"/>
    <n v="1025"/>
    <n v="410"/>
    <n v="410"/>
  </r>
  <r>
    <x v="1"/>
    <x v="5"/>
    <s v="QATAR"/>
    <s v="RAS LAFFAN C"/>
    <x v="0"/>
    <x v="2"/>
    <n v="0.2"/>
    <s v="Equity"/>
    <n v="0.2"/>
    <x v="0"/>
    <n v="2730"/>
    <n v="546"/>
    <n v="546"/>
  </r>
  <r>
    <x v="1"/>
    <x v="5"/>
    <s v="SAUDI ARABIA"/>
    <s v="JU'AYMAH"/>
    <x v="0"/>
    <x v="2"/>
    <n v="0.6"/>
    <s v="Equity"/>
    <n v="0.6"/>
    <x v="0"/>
    <n v="482.5"/>
    <n v="289.5"/>
    <n v="289.5"/>
  </r>
  <r>
    <x v="1"/>
    <x v="5"/>
    <s v="SAUDI ARABIA"/>
    <s v="MARAFIQ"/>
    <x v="0"/>
    <x v="2"/>
    <n v="0.2"/>
    <s v="Equity"/>
    <n v="0.2"/>
    <x v="0"/>
    <n v="2744"/>
    <n v="548.79999999999995"/>
    <n v="548.79999999999995"/>
  </r>
  <r>
    <x v="1"/>
    <x v="5"/>
    <s v="SAUDI ARABIA"/>
    <s v="RAS TANURA"/>
    <x v="0"/>
    <x v="2"/>
    <n v="0.6"/>
    <s v="Equity"/>
    <n v="0.6"/>
    <x v="0"/>
    <n v="147.6"/>
    <n v="88.56"/>
    <n v="88.56"/>
  </r>
  <r>
    <x v="1"/>
    <x v="5"/>
    <s v="SAUDI ARABIA"/>
    <s v="RIYADH PP11"/>
    <x v="0"/>
    <x v="2"/>
    <n v="0.2"/>
    <s v="Equity"/>
    <n v="0.2"/>
    <x v="0"/>
    <n v="1729.02"/>
    <n v="345.80399999999997"/>
    <n v="345.80399999999997"/>
  </r>
  <r>
    <x v="1"/>
    <x v="5"/>
    <s v="SAUDI ARABIA"/>
    <s v="SHEDGUM"/>
    <x v="0"/>
    <x v="2"/>
    <n v="0.6"/>
    <s v="Equity"/>
    <n v="0.6"/>
    <x v="1"/>
    <n v="177.4"/>
    <n v="106.44"/>
    <n v="106.44"/>
  </r>
  <r>
    <x v="1"/>
    <x v="5"/>
    <s v="SAUDI ARABIA"/>
    <s v="SHEDGUM"/>
    <x v="0"/>
    <x v="2"/>
    <n v="0.6"/>
    <s v="Equity"/>
    <n v="0.6"/>
    <x v="0"/>
    <n v="305"/>
    <n v="183"/>
    <n v="183"/>
  </r>
  <r>
    <x v="1"/>
    <x v="5"/>
    <s v="SAUDI ARABIA"/>
    <s v="UTHMANIYAH"/>
    <x v="0"/>
    <x v="2"/>
    <n v="0.6"/>
    <s v="Equity"/>
    <n v="0.6"/>
    <x v="1"/>
    <n v="177.4"/>
    <n v="106.44"/>
    <n v="106.44"/>
  </r>
  <r>
    <x v="1"/>
    <x v="5"/>
    <s v="SAUDI ARABIA"/>
    <s v="UTHMANIYAH"/>
    <x v="0"/>
    <x v="2"/>
    <n v="0.6"/>
    <s v="Equity"/>
    <n v="0.6"/>
    <x v="0"/>
    <n v="305"/>
    <n v="183"/>
    <n v="183"/>
  </r>
  <r>
    <x v="1"/>
    <x v="5"/>
    <s v="SOUTH AFRICA"/>
    <s v="DURBAN"/>
    <x v="2"/>
    <x v="2"/>
    <n v="0.37330000000000002"/>
    <s v="Equity"/>
    <n v="0.37330000000000002"/>
    <x v="1"/>
    <n v="670"/>
    <n v="250.11099999999999"/>
    <n v="250.11099999999999"/>
  </r>
  <r>
    <x v="1"/>
    <x v="5"/>
    <s v="SOUTH AFRICA"/>
    <s v="PORT ELIZABETH"/>
    <x v="2"/>
    <x v="2"/>
    <n v="0.37330000000000002"/>
    <s v="Equity"/>
    <n v="0.37330000000000002"/>
    <x v="1"/>
    <n v="341.82"/>
    <n v="127.601"/>
    <n v="127.601"/>
  </r>
  <r>
    <x v="1"/>
    <x v="5"/>
    <s v="SOUTH AFRICA"/>
    <s v="VREDENBURG"/>
    <x v="5"/>
    <x v="2"/>
    <n v="0.43"/>
    <s v="Equity"/>
    <n v="0.43"/>
    <x v="0"/>
    <n v="94"/>
    <n v="40.42"/>
    <n v="40.42"/>
  </r>
  <r>
    <x v="1"/>
    <x v="5"/>
    <s v="UAE"/>
    <s v="FUJAIRAH F2"/>
    <x v="0"/>
    <x v="2"/>
    <n v="0.2"/>
    <s v="Equity"/>
    <n v="0.2"/>
    <x v="0"/>
    <n v="2000"/>
    <n v="400"/>
    <n v="400"/>
  </r>
  <r>
    <x v="1"/>
    <x v="5"/>
    <s v="UAE"/>
    <s v="MIRFA"/>
    <x v="0"/>
    <x v="2"/>
    <n v="0.2"/>
    <s v="Equity"/>
    <n v="0.2"/>
    <x v="1"/>
    <n v="1600"/>
    <n v="320"/>
    <n v="320"/>
  </r>
  <r>
    <x v="1"/>
    <x v="5"/>
    <s v="UAE"/>
    <s v="SHUWEIHAT 2"/>
    <x v="0"/>
    <x v="2"/>
    <n v="0.2"/>
    <s v="Equity"/>
    <n v="0.2"/>
    <x v="0"/>
    <n v="1510"/>
    <n v="302"/>
    <n v="302"/>
  </r>
  <r>
    <x v="1"/>
    <x v="5"/>
    <s v="UAE"/>
    <s v="SHUWEIHAT S1"/>
    <x v="0"/>
    <x v="2"/>
    <n v="0.2"/>
    <s v="Equity"/>
    <n v="0.2"/>
    <x v="0"/>
    <n v="1500"/>
    <n v="300"/>
    <n v="300"/>
  </r>
  <r>
    <x v="1"/>
    <x v="5"/>
    <s v="UAE"/>
    <s v="TAWEELAH"/>
    <x v="0"/>
    <x v="2"/>
    <n v="0.2"/>
    <s v="Equity"/>
    <n v="0.2"/>
    <x v="0"/>
    <n v="1592"/>
    <n v="318.39999999999998"/>
    <n v="318.39999999999998"/>
  </r>
  <r>
    <x v="1"/>
    <x v="5"/>
    <s v="UAE"/>
    <s v="UMM AL NAR"/>
    <x v="0"/>
    <x v="2"/>
    <n v="0.2"/>
    <s v="Equity"/>
    <n v="0.2"/>
    <x v="0"/>
    <n v="2240"/>
    <n v="448"/>
    <n v="448"/>
  </r>
  <r>
    <x v="1"/>
    <x v="6"/>
    <s v="TURKEY"/>
    <s v="ANKARA BOO"/>
    <x v="0"/>
    <x v="2"/>
    <n v="1"/>
    <s v="Global"/>
    <n v="0.95"/>
    <x v="0"/>
    <n v="763.1"/>
    <n v="763.1"/>
    <n v="724.94500000000005"/>
  </r>
  <r>
    <x v="1"/>
    <x v="6"/>
    <s v="TURKEY"/>
    <s v="MARMARA"/>
    <x v="0"/>
    <x v="2"/>
    <n v="0.33333000000000002"/>
    <s v="Equity"/>
    <n v="0.33333000000000002"/>
    <x v="0"/>
    <n v="480"/>
    <n v="159.99799999999999"/>
    <n v="159.99799999999999"/>
  </r>
  <r>
    <x v="1"/>
    <x v="6"/>
    <s v="UNITED KINGDOM"/>
    <s v="BARLOCKHART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BLANTYRE"/>
    <x v="5"/>
    <x v="2"/>
    <n v="0.5"/>
    <s v="Equity"/>
    <n v="0.5"/>
    <x v="0"/>
    <n v="12.3"/>
    <n v="6.15"/>
    <n v="6.15"/>
  </r>
  <r>
    <x v="1"/>
    <x v="6"/>
    <s v="UNITED KINGDOM"/>
    <s v="CARSINGTON"/>
    <x v="5"/>
    <x v="2"/>
    <n v="0.5"/>
    <s v="Equity"/>
    <n v="0.5"/>
    <x v="0"/>
    <n v="8.1999999999999993"/>
    <n v="4.0999999999999996"/>
    <n v="4.0999999999999996"/>
  </r>
  <r>
    <x v="1"/>
    <x v="6"/>
    <s v="UNITED KINGDOM"/>
    <s v="CRAIGENGELT"/>
    <x v="5"/>
    <x v="2"/>
    <n v="0.5"/>
    <s v="Equity"/>
    <n v="0.5"/>
    <x v="0"/>
    <n v="20"/>
    <n v="10"/>
    <n v="10"/>
  </r>
  <r>
    <x v="1"/>
    <x v="6"/>
    <s v="UNITED KINGDOM"/>
    <s v="CRIMP"/>
    <x v="5"/>
    <x v="2"/>
    <n v="0.5"/>
    <s v="Equity"/>
    <n v="0.5"/>
    <x v="0"/>
    <n v="2.4"/>
    <n v="1.2"/>
    <n v="1.2"/>
  </r>
  <r>
    <x v="1"/>
    <x v="6"/>
    <s v="UNITED KINGDOM"/>
    <s v="DEESIDE"/>
    <x v="0"/>
    <x v="1"/>
    <n v="1"/>
    <s v="Global"/>
    <n v="0.75"/>
    <x v="0"/>
    <n v="515"/>
    <n v="515"/>
    <n v="386.25"/>
  </r>
  <r>
    <x v="1"/>
    <x v="6"/>
    <s v="UNITED KINGDOM"/>
    <s v="FIRST HYDRO"/>
    <x v="4"/>
    <x v="1"/>
    <n v="1"/>
    <s v="Global"/>
    <n v="0.75"/>
    <x v="0"/>
    <n v="2088"/>
    <n v="2088"/>
    <n v="1566"/>
  </r>
  <r>
    <x v="1"/>
    <x v="6"/>
    <s v="UNITED KINGDOM"/>
    <s v="FLIMBY"/>
    <x v="5"/>
    <x v="2"/>
    <n v="0.5"/>
    <s v="Equity"/>
    <n v="0.5"/>
    <x v="0"/>
    <n v="6.15"/>
    <n v="3.0750000000000002"/>
    <n v="3.0750000000000002"/>
  </r>
  <r>
    <x v="1"/>
    <x v="6"/>
    <s v="UNITED KINGDOM"/>
    <s v="INDIAN QUEENS"/>
    <x v="2"/>
    <x v="1"/>
    <n v="1"/>
    <s v="Global"/>
    <n v="0.75"/>
    <x v="0"/>
    <n v="129.19999999999999"/>
    <n v="129.19999999999999"/>
    <n v="96.9"/>
  </r>
  <r>
    <x v="1"/>
    <x v="6"/>
    <s v="UNITED KINGDOM"/>
    <s v="RUGELEY B"/>
    <x v="7"/>
    <x v="1"/>
    <n v="1"/>
    <s v="Global"/>
    <n v="0.75"/>
    <x v="0"/>
    <n v="1026"/>
    <n v="1026"/>
    <n v="769.5"/>
  </r>
  <r>
    <x v="1"/>
    <x v="6"/>
    <s v="UNITED KINGDOM"/>
    <s v="SALTEND"/>
    <x v="0"/>
    <x v="3"/>
    <n v="1"/>
    <s v="Global"/>
    <n v="0.75"/>
    <x v="0"/>
    <n v="1197"/>
    <n v="1197"/>
    <n v="897.75"/>
  </r>
  <r>
    <x v="1"/>
    <x v="6"/>
    <s v="UNITED KINGDOM"/>
    <s v="SOBER"/>
    <x v="5"/>
    <x v="2"/>
    <n v="0.5"/>
    <s v="Equity"/>
    <n v="0.5"/>
    <x v="0"/>
    <n v="12.3"/>
    <n v="6.15"/>
    <n v="6.15"/>
  </r>
  <r>
    <x v="2"/>
    <x v="7"/>
    <s v="FRANCE"/>
    <s v="BERGERAC NC"/>
    <x v="0"/>
    <x v="4"/>
    <n v="1"/>
    <s v="Global"/>
    <n v="1"/>
    <x v="0"/>
    <n v="5"/>
    <n v="5"/>
    <n v="5"/>
  </r>
  <r>
    <x v="2"/>
    <x v="7"/>
    <s v="FRANCE"/>
    <s v="BIO COGELYO NORMANDIE"/>
    <x v="3"/>
    <x v="4"/>
    <n v="1"/>
    <s v="Global"/>
    <n v="1"/>
    <x v="0"/>
    <n v="9"/>
    <n v="9"/>
    <n v="9"/>
  </r>
  <r>
    <x v="2"/>
    <x v="7"/>
    <s v="FRANCE"/>
    <s v="CHALON EST"/>
    <x v="0"/>
    <x v="4"/>
    <n v="1"/>
    <s v="Global"/>
    <n v="1"/>
    <x v="0"/>
    <n v="20.919"/>
    <n v="20.919"/>
    <n v="20.919"/>
  </r>
  <r>
    <x v="2"/>
    <x v="7"/>
    <s v="FRANCE"/>
    <s v="CHAMBÉRY INST BISSY-BASSENS"/>
    <x v="0"/>
    <x v="4"/>
    <n v="1"/>
    <s v="Global"/>
    <n v="1"/>
    <x v="0"/>
    <n v="11"/>
    <n v="11"/>
    <n v="11"/>
  </r>
  <r>
    <x v="2"/>
    <x v="7"/>
    <s v="FRANCE"/>
    <s v="CHAUFFERIE CONDAT"/>
    <x v="0"/>
    <x v="4"/>
    <n v="1"/>
    <s v="Global"/>
    <n v="1"/>
    <x v="0"/>
    <n v="14.5"/>
    <n v="14.5"/>
    <n v="14.5"/>
  </r>
  <r>
    <x v="2"/>
    <x v="7"/>
    <s v="FRANCE"/>
    <s v="CHAUFFERIE DE MEUDON"/>
    <x v="0"/>
    <x v="4"/>
    <n v="1"/>
    <s v="Global"/>
    <n v="1"/>
    <x v="0"/>
    <n v="6.3760000000000003"/>
    <n v="6.3760000000000003"/>
    <n v="6.3760000000000003"/>
  </r>
  <r>
    <x v="2"/>
    <x v="7"/>
    <s v="FRANCE"/>
    <s v="CHAUFFERIE DE PARLY 2 (LE CHESNAY)"/>
    <x v="0"/>
    <x v="4"/>
    <n v="1"/>
    <s v="Global"/>
    <n v="1"/>
    <x v="0"/>
    <n v="8.1"/>
    <n v="8.1"/>
    <n v="8.1"/>
  </r>
  <r>
    <x v="2"/>
    <x v="7"/>
    <s v="FRANCE"/>
    <s v="CHAUFFERIE DE VÉLIZY-V3"/>
    <x v="0"/>
    <x v="4"/>
    <n v="1"/>
    <s v="Global"/>
    <n v="1"/>
    <x v="0"/>
    <n v="9.4190000000000005"/>
    <n v="9.4190000000000005"/>
    <n v="9.4190000000000005"/>
  </r>
  <r>
    <x v="2"/>
    <x v="7"/>
    <s v="FRANCE"/>
    <s v="CHAUFFERIE SVCU VERSAILLES"/>
    <x v="0"/>
    <x v="4"/>
    <n v="1"/>
    <s v="Global"/>
    <n v="1"/>
    <x v="0"/>
    <n v="10.372999999999999"/>
    <n v="10.372999999999999"/>
    <n v="10.372999999999999"/>
  </r>
  <r>
    <x v="2"/>
    <x v="7"/>
    <s v="FRANCE"/>
    <s v="CLE COGÉNÉRATION SETHELEC D'ARLES"/>
    <x v="0"/>
    <x v="4"/>
    <n v="1"/>
    <s v="Global"/>
    <n v="1"/>
    <x v="0"/>
    <n v="44"/>
    <n v="44"/>
    <n v="44"/>
  </r>
  <r>
    <x v="2"/>
    <x v="7"/>
    <s v="FRANCE"/>
    <s v="CLE COGÉNÉRATION SETHELEC SAILLAT"/>
    <x v="0"/>
    <x v="4"/>
    <n v="1"/>
    <s v="Global"/>
    <n v="1"/>
    <x v="0"/>
    <n v="23"/>
    <n v="23"/>
    <n v="23"/>
  </r>
  <r>
    <x v="2"/>
    <x v="7"/>
    <s v="FRANCE"/>
    <s v="CLE ST MICHEL/ORGE"/>
    <x v="0"/>
    <x v="4"/>
    <n v="1"/>
    <s v="Global"/>
    <n v="1"/>
    <x v="0"/>
    <n v="7"/>
    <n v="7"/>
    <n v="7"/>
  </r>
  <r>
    <x v="2"/>
    <x v="7"/>
    <s v="FRANCE"/>
    <s v="COFELY CENTRE OUEST"/>
    <x v="0"/>
    <x v="4"/>
    <n v="1"/>
    <s v="Global"/>
    <n v="1"/>
    <x v="0"/>
    <n v="41.816000000000003"/>
    <n v="41.816000000000003"/>
    <n v="41.816000000000003"/>
  </r>
  <r>
    <x v="2"/>
    <x v="7"/>
    <s v="FRANCE"/>
    <s v="COFELY NORD-EST"/>
    <x v="3"/>
    <x v="4"/>
    <n v="1"/>
    <s v="Global"/>
    <n v="1"/>
    <x v="0"/>
    <n v="6.4"/>
    <n v="6.4"/>
    <n v="6.4"/>
  </r>
  <r>
    <x v="2"/>
    <x v="7"/>
    <s v="FRANCE"/>
    <s v="COFELY NORD-EST"/>
    <x v="0"/>
    <x v="4"/>
    <n v="1"/>
    <s v="Global"/>
    <n v="1"/>
    <x v="0"/>
    <n v="82.150999999999996"/>
    <n v="82.150999999999996"/>
    <n v="82.150999999999996"/>
  </r>
  <r>
    <x v="2"/>
    <x v="7"/>
    <s v="FRANCE"/>
    <s v="COFELY RÉSEAUX IDF"/>
    <x v="0"/>
    <x v="4"/>
    <n v="1"/>
    <s v="Global"/>
    <n v="1"/>
    <x v="0"/>
    <n v="10.093"/>
    <n v="10.093"/>
    <n v="10.093"/>
  </r>
  <r>
    <x v="2"/>
    <x v="7"/>
    <s v="FRANCE"/>
    <s v="COFELY SERVICES IDF ES"/>
    <x v="0"/>
    <x v="4"/>
    <n v="1"/>
    <s v="Global"/>
    <n v="1"/>
    <x v="0"/>
    <n v="21.835999999999999"/>
    <n v="21.835999999999999"/>
    <n v="21.835999999999999"/>
  </r>
  <r>
    <x v="2"/>
    <x v="7"/>
    <s v="FRANCE"/>
    <s v="COFELY SUD EST - ENR BIOGAZ"/>
    <x v="7"/>
    <x v="4"/>
    <n v="1"/>
    <s v="Global"/>
    <n v="1"/>
    <x v="0"/>
    <n v="8"/>
    <n v="8"/>
    <n v="8"/>
  </r>
  <r>
    <x v="2"/>
    <x v="7"/>
    <s v="FRANCE"/>
    <s v="COFELY SUD EST - ENR SOLAIRE"/>
    <x v="1"/>
    <x v="4"/>
    <n v="1"/>
    <s v="Global"/>
    <n v="1"/>
    <x v="0"/>
    <n v="7.0000000000000001E-3"/>
    <n v="7.0000000000000001E-3"/>
    <n v="7.0000000000000001E-3"/>
  </r>
  <r>
    <x v="2"/>
    <x v="7"/>
    <s v="FRANCE"/>
    <s v="COFELY SUD OUEST"/>
    <x v="3"/>
    <x v="4"/>
    <n v="1"/>
    <s v="Global"/>
    <n v="1"/>
    <x v="0"/>
    <n v="37"/>
    <n v="37"/>
    <n v="37"/>
  </r>
  <r>
    <x v="2"/>
    <x v="7"/>
    <s v="FRANCE"/>
    <s v="COFELY SUD OUEST"/>
    <x v="0"/>
    <x v="4"/>
    <n v="1"/>
    <s v="Global"/>
    <n v="1"/>
    <x v="0"/>
    <n v="94.366"/>
    <n v="94.366"/>
    <n v="94.366"/>
  </r>
  <r>
    <x v="2"/>
    <x v="7"/>
    <s v="FRANCE"/>
    <s v="COFELY SUD-EST"/>
    <x v="0"/>
    <x v="4"/>
    <n v="1"/>
    <s v="Global"/>
    <n v="1"/>
    <x v="0"/>
    <n v="76.727000000000004"/>
    <n v="76.727000000000004"/>
    <n v="76.727000000000004"/>
  </r>
  <r>
    <x v="2"/>
    <x v="7"/>
    <s v="FRANCE"/>
    <s v="COGELYO FORT DE L'EST"/>
    <x v="0"/>
    <x v="4"/>
    <n v="1"/>
    <s v="Global"/>
    <n v="1"/>
    <x v="0"/>
    <n v="37.488"/>
    <n v="37.488"/>
    <n v="37.488"/>
  </r>
  <r>
    <x v="2"/>
    <x v="7"/>
    <s v="FRANCE"/>
    <s v="COGELYO GTDF"/>
    <x v="0"/>
    <x v="4"/>
    <n v="1"/>
    <s v="Global"/>
    <n v="1"/>
    <x v="0"/>
    <n v="10.8"/>
    <n v="10.8"/>
    <n v="10.8"/>
  </r>
  <r>
    <x v="2"/>
    <x v="7"/>
    <s v="FRANCE"/>
    <s v="COGÉNÉRATION INDUSTRIELLE SITE CONDAT"/>
    <x v="0"/>
    <x v="4"/>
    <n v="1"/>
    <s v="Global"/>
    <n v="1"/>
    <x v="0"/>
    <n v="88"/>
    <n v="88"/>
    <n v="88"/>
  </r>
  <r>
    <x v="2"/>
    <x v="7"/>
    <s v="FRANCE"/>
    <s v="COMPIÈGNE"/>
    <x v="0"/>
    <x v="4"/>
    <n v="1"/>
    <s v="Global"/>
    <n v="1"/>
    <x v="0"/>
    <n v="4.7389999999999999"/>
    <n v="4.7389999999999999"/>
    <n v="4.7389999999999999"/>
  </r>
  <r>
    <x v="2"/>
    <x v="7"/>
    <s v="FRANCE"/>
    <s v="CONSTELLATION UTILITÉS SERVICES"/>
    <x v="0"/>
    <x v="4"/>
    <n v="1"/>
    <s v="Global"/>
    <n v="1"/>
    <x v="0"/>
    <n v="6"/>
    <n v="6"/>
    <n v="6"/>
  </r>
  <r>
    <x v="2"/>
    <x v="7"/>
    <s v="FRANCE"/>
    <s v="CPCU SNC COGEN VITRY"/>
    <x v="0"/>
    <x v="4"/>
    <n v="1"/>
    <s v="Global"/>
    <n v="1"/>
    <x v="0"/>
    <n v="130"/>
    <n v="130"/>
    <n v="130"/>
  </r>
  <r>
    <x v="2"/>
    <x v="7"/>
    <s v="FRANCE"/>
    <s v="CPCU ST OUEN"/>
    <x v="7"/>
    <x v="4"/>
    <n v="1"/>
    <s v="Global"/>
    <n v="1"/>
    <x v="0"/>
    <n v="7"/>
    <n v="7"/>
    <n v="7"/>
  </r>
  <r>
    <x v="2"/>
    <x v="7"/>
    <s v="FRANCE"/>
    <s v="CPCU ST OUEN"/>
    <x v="0"/>
    <x v="4"/>
    <n v="1"/>
    <s v="Global"/>
    <n v="1"/>
    <x v="0"/>
    <n v="130"/>
    <n v="130"/>
    <n v="130"/>
  </r>
  <r>
    <x v="2"/>
    <x v="7"/>
    <s v="FRANCE"/>
    <s v="ENERSOL"/>
    <x v="0"/>
    <x v="4"/>
    <n v="1"/>
    <s v="Global"/>
    <n v="1"/>
    <x v="0"/>
    <n v="55"/>
    <n v="55"/>
    <n v="55"/>
  </r>
  <r>
    <x v="2"/>
    <x v="7"/>
    <s v="FRANCE"/>
    <s v="FICOBEL"/>
    <x v="0"/>
    <x v="4"/>
    <n v="1"/>
    <s v="Global"/>
    <n v="1"/>
    <x v="0"/>
    <n v="12"/>
    <n v="12"/>
    <n v="12"/>
  </r>
  <r>
    <x v="2"/>
    <x v="7"/>
    <s v="FRANCE"/>
    <s v="GENNEDITH"/>
    <x v="0"/>
    <x v="4"/>
    <n v="1"/>
    <s v="Global"/>
    <n v="1"/>
    <x v="0"/>
    <n v="4.5129999999999999"/>
    <n v="4.5129999999999999"/>
    <n v="4.5129999999999999"/>
  </r>
  <r>
    <x v="2"/>
    <x v="7"/>
    <s v="FRANCE"/>
    <s v="GREEN YELLOW HOLDING - ENR SOLAIRE"/>
    <x v="1"/>
    <x v="4"/>
    <n v="1"/>
    <s v="Global"/>
    <n v="1"/>
    <x v="0"/>
    <n v="4.6660000000000004"/>
    <n v="4.6660000000000004"/>
    <n v="4.6660000000000004"/>
  </r>
  <r>
    <x v="2"/>
    <x v="7"/>
    <s v="FRANCE"/>
    <s v="LE MANS"/>
    <x v="0"/>
    <x v="4"/>
    <n v="1"/>
    <s v="Global"/>
    <n v="1"/>
    <x v="0"/>
    <n v="8.843"/>
    <n v="8.843"/>
    <n v="8.843"/>
  </r>
  <r>
    <x v="2"/>
    <x v="7"/>
    <s v="FRANCE"/>
    <s v="NE VARIETUR"/>
    <x v="0"/>
    <x v="4"/>
    <n v="1"/>
    <s v="Global"/>
    <n v="1"/>
    <x v="0"/>
    <n v="11.481999999999999"/>
    <n v="11.481999999999999"/>
    <n v="11.481999999999999"/>
  </r>
  <r>
    <x v="2"/>
    <x v="7"/>
    <s v="FRANCE"/>
    <s v="RENNES"/>
    <x v="0"/>
    <x v="4"/>
    <n v="1"/>
    <s v="Global"/>
    <n v="1"/>
    <x v="0"/>
    <n v="9.4429999999999996"/>
    <n v="9.4429999999999996"/>
    <n v="9.4429999999999996"/>
  </r>
  <r>
    <x v="2"/>
    <x v="7"/>
    <s v="FRANCE"/>
    <s v="SDC FIRMINY"/>
    <x v="0"/>
    <x v="4"/>
    <n v="1"/>
    <s v="Global"/>
    <n v="1"/>
    <x v="0"/>
    <n v="5"/>
    <n v="5"/>
    <n v="5"/>
  </r>
  <r>
    <x v="2"/>
    <x v="7"/>
    <s v="FRANCE"/>
    <s v="SODC"/>
    <x v="0"/>
    <x v="4"/>
    <n v="1"/>
    <s v="Global"/>
    <n v="1"/>
    <x v="0"/>
    <n v="6.8"/>
    <n v="6.8"/>
    <n v="6.8"/>
  </r>
  <r>
    <x v="2"/>
    <x v="7"/>
    <s v="FRANCE"/>
    <s v="VAULX EN VELIN"/>
    <x v="0"/>
    <x v="4"/>
    <n v="1"/>
    <s v="Global"/>
    <n v="1"/>
    <x v="0"/>
    <n v="5.3849999999999998"/>
    <n v="5.3849999999999998"/>
    <n v="5.3849999999999998"/>
  </r>
  <r>
    <x v="2"/>
    <x v="7"/>
    <s v="FRENCH POLYNESIA"/>
    <s v="CENTRALE E. MARTIN"/>
    <x v="2"/>
    <x v="4"/>
    <n v="1"/>
    <s v="Global"/>
    <n v="1"/>
    <x v="0"/>
    <n v="122.8"/>
    <n v="122.8"/>
    <n v="122.8"/>
  </r>
  <r>
    <x v="2"/>
    <x v="7"/>
    <s v="FRENCH POLYNESIA"/>
    <s v="CENTRALE VAIRAATOA"/>
    <x v="2"/>
    <x v="4"/>
    <n v="1"/>
    <s v="Global"/>
    <n v="1"/>
    <x v="0"/>
    <n v="35"/>
    <n v="35"/>
    <n v="35"/>
  </r>
  <r>
    <x v="2"/>
    <x v="7"/>
    <s v="FRENCH POLYNESIA"/>
    <s v="EDT - ENR HYDRO"/>
    <x v="4"/>
    <x v="4"/>
    <n v="1"/>
    <s v="Global"/>
    <n v="1"/>
    <x v="0"/>
    <n v="47.8"/>
    <n v="47.8"/>
    <n v="47.8"/>
  </r>
  <r>
    <x v="2"/>
    <x v="7"/>
    <s v="FRENCH POLYNESIA"/>
    <s v="EDT - ENR SOLAIRE"/>
    <x v="1"/>
    <x v="4"/>
    <n v="1"/>
    <s v="Global"/>
    <n v="1"/>
    <x v="0"/>
    <n v="0.54700000000000004"/>
    <n v="0.54700000000000004"/>
    <n v="0.54700000000000004"/>
  </r>
  <r>
    <x v="2"/>
    <x v="7"/>
    <s v="FRENCH POLYNESIA"/>
    <s v="TAHITI INT OM"/>
    <x v="2"/>
    <x v="4"/>
    <n v="1"/>
    <s v="Global"/>
    <n v="1"/>
    <x v="0"/>
    <n v="113.42"/>
    <n v="113.42"/>
    <n v="113.42"/>
  </r>
  <r>
    <x v="2"/>
    <x v="7"/>
    <s v="GERMANY"/>
    <s v="COFELY DEUTSCHLAND GMBH"/>
    <x v="3"/>
    <x v="4"/>
    <n v="1"/>
    <s v="Global"/>
    <n v="1"/>
    <x v="0"/>
    <n v="1.19"/>
    <n v="1.19"/>
    <n v="1.19"/>
  </r>
  <r>
    <x v="2"/>
    <x v="7"/>
    <s v="GERMANY"/>
    <s v="COFELY DEUTSCHLAND GMBH"/>
    <x v="0"/>
    <x v="4"/>
    <n v="1"/>
    <s v="Global"/>
    <n v="1"/>
    <x v="0"/>
    <n v="8.1370000000000005"/>
    <n v="8.1370000000000005"/>
    <n v="8.1370000000000005"/>
  </r>
  <r>
    <x v="2"/>
    <x v="7"/>
    <s v="ITALY"/>
    <s v="CENTRALE DI MICHELIN"/>
    <x v="0"/>
    <x v="4"/>
    <n v="1"/>
    <s v="Global"/>
    <n v="1"/>
    <x v="0"/>
    <n v="45.85"/>
    <n v="45.85"/>
    <n v="45.85"/>
  </r>
  <r>
    <x v="2"/>
    <x v="7"/>
    <s v="ITALY"/>
    <s v="CENTRALE DI SPINETTA MARENGO"/>
    <x v="0"/>
    <x v="4"/>
    <n v="1"/>
    <s v="Global"/>
    <n v="1"/>
    <x v="0"/>
    <n v="22.23"/>
    <n v="22.23"/>
    <n v="22.23"/>
  </r>
  <r>
    <x v="2"/>
    <x v="7"/>
    <s v="ITALY"/>
    <s v="COFELY ITALIA"/>
    <x v="3"/>
    <x v="4"/>
    <n v="1"/>
    <s v="Global"/>
    <n v="1"/>
    <x v="0"/>
    <n v="9.4600000000000009"/>
    <n v="9.4600000000000009"/>
    <n v="9.4600000000000009"/>
  </r>
  <r>
    <x v="2"/>
    <x v="7"/>
    <s v="ITALY"/>
    <s v="COFELY ITALIA"/>
    <x v="0"/>
    <x v="4"/>
    <n v="1"/>
    <s v="Global"/>
    <n v="1"/>
    <x v="0"/>
    <n v="43.436999999999998"/>
    <n v="43.436999999999998"/>
    <n v="43.436999999999998"/>
  </r>
  <r>
    <x v="2"/>
    <x v="7"/>
    <s v="ITALY"/>
    <s v="COFELY ITALIA - ENR SOLAIRE"/>
    <x v="1"/>
    <x v="4"/>
    <n v="1"/>
    <s v="Global"/>
    <n v="1"/>
    <x v="0"/>
    <n v="4.3"/>
    <n v="4.3"/>
    <n v="4.3"/>
  </r>
  <r>
    <x v="2"/>
    <x v="7"/>
    <s v="NEW CALEDONIA"/>
    <s v="EEC - ENR EOLIEN"/>
    <x v="5"/>
    <x v="4"/>
    <n v="1"/>
    <s v="Global"/>
    <n v="1"/>
    <x v="0"/>
    <n v="13"/>
    <n v="13"/>
    <n v="13"/>
  </r>
  <r>
    <x v="2"/>
    <x v="7"/>
    <s v="NEW CALEDONIA"/>
    <s v="EEC - ENR SOLAIRE"/>
    <x v="1"/>
    <x v="4"/>
    <n v="1"/>
    <s v="Global"/>
    <n v="1"/>
    <x v="0"/>
    <n v="0.442"/>
    <n v="0.442"/>
    <n v="0.442"/>
  </r>
  <r>
    <x v="2"/>
    <x v="7"/>
    <s v="SPAIN"/>
    <s v="COFELY SPAIN"/>
    <x v="0"/>
    <x v="4"/>
    <n v="1"/>
    <s v="Global"/>
    <n v="1"/>
    <x v="0"/>
    <n v="35.18"/>
    <n v="35.18"/>
    <n v="35.18"/>
  </r>
  <r>
    <x v="2"/>
    <x v="7"/>
    <s v="SPAIN"/>
    <s v="SOLVAY"/>
    <x v="0"/>
    <x v="4"/>
    <n v="1"/>
    <s v="Global"/>
    <n v="1"/>
    <x v="0"/>
    <n v="21"/>
    <n v="21"/>
    <n v="21"/>
  </r>
  <r>
    <x v="2"/>
    <x v="7"/>
    <s v="UNITED KINGDOM"/>
    <s v="CELE"/>
    <x v="0"/>
    <x v="4"/>
    <n v="1"/>
    <s v="Global"/>
    <n v="1"/>
    <x v="0"/>
    <n v="18.96"/>
    <n v="18.96"/>
    <n v="18.96"/>
  </r>
  <r>
    <x v="2"/>
    <x v="7"/>
    <s v="UNITED KINGDOM"/>
    <s v="COFELY DISTRICT ENERGY"/>
    <x v="0"/>
    <x v="4"/>
    <n v="1"/>
    <s v="Global"/>
    <n v="1"/>
    <x v="0"/>
    <n v="34.200000000000003"/>
    <n v="34.200000000000003"/>
    <n v="34.200000000000003"/>
  </r>
  <r>
    <x v="2"/>
    <x v="7"/>
    <s v="UNITED KINGDOM"/>
    <s v="COFELY UK"/>
    <x v="0"/>
    <x v="4"/>
    <n v="1"/>
    <s v="Global"/>
    <n v="1"/>
    <x v="0"/>
    <n v="7"/>
    <n v="7"/>
    <n v="7"/>
  </r>
  <r>
    <x v="2"/>
    <x v="7"/>
    <s v="UNITED KINGDOM"/>
    <s v="HUMBER ENERGY"/>
    <x v="0"/>
    <x v="4"/>
    <n v="1"/>
    <s v="Global"/>
    <n v="1"/>
    <x v="0"/>
    <n v="13"/>
    <n v="13"/>
    <n v="13"/>
  </r>
  <r>
    <x v="2"/>
    <x v="7"/>
    <s v="UNITED KINGDOM"/>
    <s v="LEICESTER CENTER"/>
    <x v="0"/>
    <x v="4"/>
    <n v="1"/>
    <s v="Global"/>
    <n v="1"/>
    <x v="0"/>
    <n v="6.4"/>
    <n v="6.4"/>
    <n v="6.4"/>
  </r>
  <r>
    <x v="2"/>
    <x v="7"/>
    <s v="UNITED KINGDOM"/>
    <s v="WHITEHALL"/>
    <x v="0"/>
    <x v="4"/>
    <n v="1"/>
    <s v="Global"/>
    <n v="1"/>
    <x v="0"/>
    <n v="9.8000000000000007"/>
    <n v="9.8000000000000007"/>
    <n v="9.8000000000000007"/>
  </r>
  <r>
    <x v="2"/>
    <x v="7"/>
    <s v="VANUATU"/>
    <s v="UNELCO VANUATU - ENR EOLIEN"/>
    <x v="5"/>
    <x v="4"/>
    <n v="1"/>
    <s v="Global"/>
    <n v="1"/>
    <x v="0"/>
    <n v="3.03"/>
    <n v="3.03"/>
    <n v="3.03"/>
  </r>
  <r>
    <x v="2"/>
    <x v="7"/>
    <s v="VANUATU"/>
    <s v="UNELCO VANUATU - ENR SOLAIRE"/>
    <x v="1"/>
    <x v="4"/>
    <n v="1"/>
    <s v="Global"/>
    <n v="1"/>
    <x v="0"/>
    <n v="0.12"/>
    <n v="0.12"/>
    <n v="0.12"/>
  </r>
  <r>
    <x v="2"/>
    <x v="7"/>
    <s v="WALLIS AND FUTUNA"/>
    <s v="EEWF - ENR HYDRO"/>
    <x v="4"/>
    <x v="4"/>
    <n v="1"/>
    <s v="Global"/>
    <n v="1"/>
    <x v="0"/>
    <n v="0.15"/>
    <n v="0.15"/>
    <n v="0.15"/>
  </r>
  <r>
    <x v="2"/>
    <x v="7"/>
    <s v="WALLIS AND FUTUNA"/>
    <s v="EEWF - ENR SOLAIRE"/>
    <x v="1"/>
    <x v="4"/>
    <n v="1"/>
    <s v="Global"/>
    <n v="1"/>
    <x v="0"/>
    <n v="0.15"/>
    <n v="0.15"/>
    <n v="0.15"/>
  </r>
  <r>
    <x v="2"/>
    <x v="7"/>
    <s v="WALLIS AND FUTUNA"/>
    <s v="EEWF - ENR SOLAIRE"/>
    <x v="1"/>
    <x v="4"/>
    <n v="1"/>
    <s v="Global"/>
    <n v="1"/>
    <x v="0"/>
    <n v="0.15"/>
    <n v="0.15"/>
    <n v="0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leau croisé dynamique1" cacheId="0" applyNumberFormats="0" applyBorderFormats="0" applyFontFormats="0" applyPatternFormats="0" applyAlignmentFormats="0" applyWidthHeightFormats="1" dataCaption="Valeurs" updatedVersion="3" minRefreshableVersion="3" showCalcMbrs="0" useAutoFormatting="1" itemPrintTitles="1" createdVersion="3" indent="0" outline="1" outlineData="1" multipleFieldFilters="0" chartFormat="5">
  <location ref="B36:C48" firstHeaderRow="1" firstDataRow="1" firstDataCol="1" rowPageCount="1" colPageCount="1"/>
  <pivotFields count="13">
    <pivotField axis="axisRow" showAll="0">
      <items count="4">
        <item x="0"/>
        <item x="1"/>
        <item x="2"/>
        <item t="default"/>
      </items>
    </pivotField>
    <pivotField axis="axisRow" showAll="0" defaultSubtotal="0">
      <items count="10">
        <item x="2"/>
        <item x="7"/>
        <item x="0"/>
        <item x="3"/>
        <item x="4"/>
        <item m="1" x="9"/>
        <item x="1"/>
        <item m="1" x="8"/>
        <item x="5"/>
        <item x="6"/>
      </items>
    </pivotField>
    <pivotField showAll="0"/>
    <pivotField showAll="0"/>
    <pivotField showAll="0" defaultSubtotal="0"/>
    <pivotField showAll="0" defaultSubtotal="0"/>
    <pivotField numFmtId="9" showAll="0" defaultSubtotal="0"/>
    <pivotField showAll="0" defaultSubtotal="0"/>
    <pivotField numFmtId="9" showAll="0" defaultSubtotal="0"/>
    <pivotField axis="axisPage" showAll="0">
      <items count="3">
        <item x="0"/>
        <item x="1"/>
        <item t="default"/>
      </items>
    </pivotField>
    <pivotField dataField="1" numFmtId="3" showAll="0" defaultSubtotal="0"/>
    <pivotField numFmtId="3" showAll="0" defaultSubtotal="0"/>
    <pivotField numFmtId="3" showAll="0" defaultSubtotal="0"/>
  </pivotFields>
  <rowFields count="2">
    <field x="0"/>
    <field x="1"/>
  </rowFields>
  <rowItems count="12">
    <i>
      <x/>
    </i>
    <i r="1">
      <x v="2"/>
    </i>
    <i r="1">
      <x v="6"/>
    </i>
    <i>
      <x v="1"/>
    </i>
    <i r="1">
      <x/>
    </i>
    <i r="1">
      <x v="3"/>
    </i>
    <i r="1">
      <x v="4"/>
    </i>
    <i r="1">
      <x v="8"/>
    </i>
    <i r="1">
      <x v="9"/>
    </i>
    <i>
      <x v="2"/>
    </i>
    <i r="1">
      <x v="1"/>
    </i>
    <i t="grand">
      <x/>
    </i>
  </rowItems>
  <colItems count="1">
    <i/>
  </colItems>
  <pageFields count="1">
    <pageField fld="9" item="0" hier="-1"/>
  </pageFields>
  <dataFields count="1">
    <dataField name="Somme de Capa. MW 100%" fld="10" baseField="0" baseItem="0"/>
  </dataFields>
  <formats count="3">
    <format dxfId="62">
      <pivotArea outline="0" collapsedLevelsAreSubtotals="1" fieldPosition="0"/>
    </format>
    <format dxfId="61">
      <pivotArea dataOnly="0" labelOnly="1" outline="0" fieldPosition="0">
        <references count="1">
          <reference field="9" count="1">
            <x v="0"/>
          </reference>
        </references>
      </pivotArea>
    </format>
    <format dxfId="60">
      <pivotArea dataOnly="0" labelOnly="1" outline="0" axis="axisValues" fieldPosition="0"/>
    </format>
  </format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8" applyNumberFormats="0" applyBorderFormats="0" applyFontFormats="0" applyPatternFormats="0" applyAlignmentFormats="0" applyWidthHeightFormats="1" dataCaption="Values" grandTotalCaption="Total GDF SUEZ" updatedVersion="3" minRefreshableVersion="3" showCalcMbrs="0" useAutoFormatting="1" itemPrintTitles="1" createdVersion="3" indent="0" outline="1" outlineData="1" multipleFieldFilters="0" chartFormat="2" rowHeaderCaption=" Capacity (MW)">
  <location ref="B9:E22" firstHeaderRow="1" firstDataRow="2" firstDataCol="1" rowPageCount="3" colPageCount="1"/>
  <pivotFields count="13">
    <pivotField axis="axisRow" showAll="0">
      <items count="4">
        <item x="0"/>
        <item x="1"/>
        <item x="2"/>
        <item t="default"/>
      </items>
    </pivotField>
    <pivotField axis="axisRow" showAll="0" defaultSubtotal="0">
      <items count="8">
        <item x="2"/>
        <item x="7"/>
        <item x="0"/>
        <item x="3"/>
        <item x="4"/>
        <item x="1"/>
        <item x="6"/>
        <item x="5"/>
      </items>
    </pivotField>
    <pivotField showAll="0"/>
    <pivotField showAll="0"/>
    <pivotField axis="axisPage" showAll="0" defaultSubtotal="0">
      <items count="8">
        <item x="3"/>
        <item x="7"/>
        <item x="4"/>
        <item x="0"/>
        <item x="6"/>
        <item x="2"/>
        <item x="1"/>
        <item x="5"/>
      </items>
    </pivotField>
    <pivotField axis="axisPage" showAll="0" defaultSubtotal="0">
      <items count="5">
        <item x="1"/>
        <item x="0"/>
        <item x="4"/>
        <item x="2"/>
        <item x="3"/>
      </items>
    </pivotField>
    <pivotField numFmtId="9" showAll="0" defaultSubtotal="0"/>
    <pivotField showAll="0" defaultSubtotal="0"/>
    <pivotField numFmtId="9" showAll="0" defaultSubtotal="0"/>
    <pivotField axis="axisPage" multipleItemSelectionAllowed="1" showAll="0">
      <items count="3">
        <item x="0"/>
        <item h="1" x="1"/>
        <item t="default"/>
      </items>
    </pivotField>
    <pivotField dataField="1" numFmtId="3" showAll="0" defaultSubtotal="0"/>
    <pivotField dataField="1" numFmtId="3" showAll="0" defaultSubtotal="0"/>
    <pivotField dataField="1" numFmtId="3" showAll="0" defaultSubtotal="0"/>
  </pivotFields>
  <rowFields count="2">
    <field x="0"/>
    <field x="1"/>
  </rowFields>
  <rowItems count="12">
    <i>
      <x/>
    </i>
    <i r="1">
      <x v="2"/>
    </i>
    <i r="1">
      <x v="5"/>
    </i>
    <i>
      <x v="1"/>
    </i>
    <i r="1">
      <x/>
    </i>
    <i r="1">
      <x v="3"/>
    </i>
    <i r="1">
      <x v="4"/>
    </i>
    <i r="1">
      <x v="6"/>
    </i>
    <i r="1">
      <x v="7"/>
    </i>
    <i>
      <x v="2"/>
    </i>
    <i r="1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9" hier="-1"/>
    <pageField fld="4" hier="-1"/>
    <pageField fld="5" hier="-1"/>
  </pageFields>
  <dataFields count="3">
    <dataField name="Somme de Capa. MW 100%" fld="10" baseField="0" baseItem="0" numFmtId="3"/>
    <dataField name="Somme de Capa. MW %conso" fld="11" baseField="0" baseItem="0" numFmtId="3"/>
    <dataField name="Somme de Capa. MW Net owner." fld="12" baseField="0" baseItem="0" numFmtId="3"/>
  </dataFields>
  <formats count="20">
    <format dxfId="82">
      <pivotArea dataOnly="0" labelOnly="1" outline="0" axis="axisValues" fieldPosition="0"/>
    </format>
    <format dxfId="81">
      <pivotArea field="9" type="button" dataOnly="0" labelOnly="1" outline="0" axis="axisPage" fieldPosition="0"/>
    </format>
    <format dxfId="80">
      <pivotArea dataOnly="0" labelOnly="1" outline="0" fieldPosition="0">
        <references count="1">
          <reference field="9" count="1">
            <x v="0"/>
          </reference>
        </references>
      </pivotArea>
    </format>
    <format dxfId="79">
      <pivotArea field="0" type="button" dataOnly="0" labelOnly="1" outline="0" axis="axisRow" fieldPosition="0"/>
    </format>
    <format dxfId="78">
      <pivotArea dataOnly="0" labelOnly="1" outline="0" axis="axisValues" fieldPosition="0"/>
    </format>
    <format dxfId="77">
      <pivotArea outline="0" collapsedLevelsAreSubtotals="1" fieldPosition="0"/>
    </format>
    <format dxfId="76">
      <pivotArea field="0" type="button" dataOnly="0" labelOnly="1" outline="0" axis="axisRow" fieldPosition="0"/>
    </format>
    <format dxfId="75">
      <pivotArea dataOnly="0" labelOnly="1" outline="0" axis="axisValues" fieldPosition="0"/>
    </format>
    <format dxfId="74">
      <pivotArea outline="0" fieldPosition="0">
        <references count="1">
          <reference field="4294967294" count="1">
            <x v="0"/>
          </reference>
        </references>
      </pivotArea>
    </format>
    <format dxfId="73">
      <pivotArea outline="0" fieldPosition="0">
        <references count="1">
          <reference field="4294967294" count="1">
            <x v="1"/>
          </reference>
        </references>
      </pivotArea>
    </format>
    <format dxfId="72">
      <pivotArea dataOnly="0" labelOnly="1" outline="0" fieldPosition="0">
        <references count="1">
          <reference field="9" count="0"/>
        </references>
      </pivotArea>
    </format>
    <format dxfId="71">
      <pivotArea dataOnly="0" labelOnly="1" outline="0" fieldPosition="0">
        <references count="1">
          <reference field="4" count="0"/>
        </references>
      </pivotArea>
    </format>
    <format dxfId="70">
      <pivotArea dataOnly="0" labelOnly="1" outline="0" fieldPosition="0">
        <references count="1">
          <reference field="5" count="0"/>
        </references>
      </pivotArea>
    </format>
    <format dxfId="69">
      <pivotArea dataOnly="0" outline="0" fieldPosition="0">
        <references count="1">
          <reference field="4294967294" count="1">
            <x v="2"/>
          </reference>
        </references>
      </pivotArea>
    </format>
    <format dxfId="68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67">
      <pivotArea field="-2" type="button" dataOnly="0" labelOnly="1" outline="0" axis="axisCol" fieldPosition="0"/>
    </format>
    <format dxfId="66">
      <pivotArea type="topRight" dataOnly="0" labelOnly="1" outline="0" fieldPosition="0"/>
    </format>
    <format dxfId="6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64">
      <pivotArea outline="0" fieldPosition="0">
        <references count="1">
          <reference field="4294967294" count="1">
            <x v="2"/>
          </reference>
        </references>
      </pivotArea>
    </format>
    <format dxfId="63">
      <pivotArea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pageSetUpPr fitToPage="1"/>
  </sheetPr>
  <dimension ref="B2:C44"/>
  <sheetViews>
    <sheetView showGridLines="0" tabSelected="1" view="pageBreakPreview" zoomScale="85" zoomScaleNormal="100" zoomScaleSheetLayoutView="85" zoomScalePageLayoutView="25" workbookViewId="0">
      <selection activeCell="F9" sqref="F9"/>
    </sheetView>
  </sheetViews>
  <sheetFormatPr baseColWidth="10" defaultColWidth="11.42578125" defaultRowHeight="15"/>
  <cols>
    <col min="1" max="1" width="2.5703125" style="19" customWidth="1"/>
    <col min="2" max="2" width="36.140625" style="19" customWidth="1"/>
    <col min="3" max="3" width="71.7109375" style="19" customWidth="1"/>
    <col min="4" max="4" width="2.85546875" style="19" customWidth="1"/>
    <col min="5" max="5" width="6.28515625" style="19" customWidth="1"/>
    <col min="6" max="16384" width="11.42578125" style="19"/>
  </cols>
  <sheetData>
    <row r="2" spans="2:3">
      <c r="C2" s="102"/>
    </row>
    <row r="3" spans="2:3">
      <c r="C3" s="102"/>
    </row>
    <row r="4" spans="2:3">
      <c r="C4" s="102"/>
    </row>
    <row r="5" spans="2:3">
      <c r="C5" s="102"/>
    </row>
    <row r="6" spans="2:3" ht="15.75" customHeight="1">
      <c r="C6" s="102"/>
    </row>
    <row r="7" spans="2:3">
      <c r="C7" s="102"/>
    </row>
    <row r="8" spans="2:3">
      <c r="C8" s="102"/>
    </row>
    <row r="9" spans="2:3">
      <c r="C9" s="102"/>
    </row>
    <row r="10" spans="2:3">
      <c r="C10" s="102"/>
    </row>
    <row r="11" spans="2:3">
      <c r="C11" s="102"/>
    </row>
    <row r="12" spans="2:3">
      <c r="C12" s="102"/>
    </row>
    <row r="13" spans="2:3">
      <c r="C13" s="102"/>
    </row>
    <row r="14" spans="2:3">
      <c r="B14" s="103"/>
      <c r="C14" s="103"/>
    </row>
    <row r="15" spans="2:3" ht="15.75" customHeight="1">
      <c r="B15" s="103"/>
      <c r="C15" s="103"/>
    </row>
    <row r="16" spans="2:3">
      <c r="B16" s="103"/>
      <c r="C16" s="103"/>
    </row>
    <row r="17" spans="2:3">
      <c r="B17" s="103"/>
      <c r="C17" s="103"/>
    </row>
    <row r="18" spans="2:3">
      <c r="B18" s="103"/>
      <c r="C18" s="103"/>
    </row>
    <row r="19" spans="2:3">
      <c r="C19" s="102"/>
    </row>
    <row r="20" spans="2:3" ht="18">
      <c r="B20" s="104"/>
      <c r="C20" s="102"/>
    </row>
    <row r="21" spans="2:3">
      <c r="C21" s="102"/>
    </row>
    <row r="22" spans="2:3">
      <c r="C22" s="102"/>
    </row>
    <row r="23" spans="2:3">
      <c r="C23" s="102"/>
    </row>
    <row r="24" spans="2:3">
      <c r="B24" s="67" t="s">
        <v>926</v>
      </c>
      <c r="C24" s="102"/>
    </row>
    <row r="28" spans="2:3" ht="15.75">
      <c r="B28" s="68" t="s">
        <v>730</v>
      </c>
      <c r="C28" s="68"/>
    </row>
    <row r="29" spans="2:3" ht="16.5" thickBot="1">
      <c r="B29" s="105"/>
      <c r="C29" s="105"/>
    </row>
    <row r="30" spans="2:3" ht="16.5" thickTop="1" thickBot="1">
      <c r="B30" s="279" t="s">
        <v>1022</v>
      </c>
      <c r="C30" s="279"/>
    </row>
    <row r="31" spans="2:3" ht="7.5" customHeight="1" thickTop="1" thickBot="1">
      <c r="B31" s="106"/>
      <c r="C31" s="106"/>
    </row>
    <row r="32" spans="2:3" ht="16.5" thickTop="1" thickBot="1">
      <c r="B32" s="280" t="s">
        <v>731</v>
      </c>
      <c r="C32" s="281" t="s">
        <v>972</v>
      </c>
    </row>
    <row r="33" spans="2:3" ht="16.5" thickTop="1" thickBot="1">
      <c r="B33" s="280"/>
      <c r="C33" s="282"/>
    </row>
    <row r="34" spans="2:3" ht="16.5" thickTop="1" thickBot="1">
      <c r="B34" s="280"/>
      <c r="C34" s="281" t="s">
        <v>973</v>
      </c>
    </row>
    <row r="35" spans="2:3" ht="16.5" thickTop="1" thickBot="1">
      <c r="B35" s="280"/>
      <c r="C35" s="282"/>
    </row>
    <row r="36" spans="2:3" ht="16.5" thickTop="1" thickBot="1">
      <c r="B36" s="280"/>
      <c r="C36" s="283" t="s">
        <v>732</v>
      </c>
    </row>
    <row r="37" spans="2:3" ht="16.5" thickTop="1" thickBot="1">
      <c r="B37" s="280"/>
      <c r="C37" s="284"/>
    </row>
    <row r="38" spans="2:3" ht="16.5" thickTop="1" thickBot="1">
      <c r="B38" s="280"/>
      <c r="C38" s="281" t="s">
        <v>733</v>
      </c>
    </row>
    <row r="39" spans="2:3" ht="16.5" thickTop="1" thickBot="1">
      <c r="B39" s="280"/>
      <c r="C39" s="282"/>
    </row>
    <row r="40" spans="2:3" ht="16.5" thickTop="1" thickBot="1">
      <c r="B40" s="280"/>
      <c r="C40" s="283" t="s">
        <v>734</v>
      </c>
    </row>
    <row r="41" spans="2:3" ht="16.5" thickTop="1" thickBot="1">
      <c r="B41" s="280"/>
      <c r="C41" s="284"/>
    </row>
    <row r="42" spans="2:3" ht="7.5" customHeight="1" thickTop="1" thickBot="1">
      <c r="B42" s="106"/>
      <c r="C42" s="106"/>
    </row>
    <row r="43" spans="2:3" ht="16.5" thickTop="1" thickBot="1">
      <c r="B43" s="279" t="s">
        <v>1055</v>
      </c>
      <c r="C43" s="279"/>
    </row>
    <row r="44" spans="2:3" ht="7.5" customHeight="1" thickTop="1">
      <c r="B44" s="107"/>
      <c r="C44" s="107"/>
    </row>
  </sheetData>
  <mergeCells count="8">
    <mergeCell ref="B43:C43"/>
    <mergeCell ref="B30:C30"/>
    <mergeCell ref="B32:B41"/>
    <mergeCell ref="C32:C33"/>
    <mergeCell ref="C36:C37"/>
    <mergeCell ref="C38:C39"/>
    <mergeCell ref="C40:C41"/>
    <mergeCell ref="C34:C35"/>
  </mergeCells>
  <hyperlinks>
    <hyperlink ref="B30:C30" location="'1 ENGIE presence'!PPRES" display="ENGIE presence Ú"/>
    <hyperlink ref="C32:C33" location="'2.1 Power plants list'!A1" display="Power generation fleet Ú"/>
    <hyperlink ref="C36:C37" location="'2.3 Nuclear assets in Belgium'!A1" display="Nuclear assets in Belgium Ú"/>
    <hyperlink ref="C38:C39" location="'2.4 Other industrial assets'!A1" display="Other major industrial assets Ú"/>
    <hyperlink ref="C40:C41" location="'2.5 E&amp;P metrics'!A1" display="Exploration &amp; Production Ú"/>
    <hyperlink ref="B43:C43" location="'3 Weather sensitivity'!A1" display="Weather sensitivity Ú"/>
    <hyperlink ref="C34:C35" location="'2.2 Power plants synthesis'!A1" display="Power generation fleet (synthesis) Ú"/>
    <hyperlink ref="B30" location="'1 ENGIE presence'!A1" display="ENGIE presence Ú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>
    <oddFooter>&amp;C&amp;10Page &amp;P/&amp;N</oddFooter>
  </headerFooter>
  <rowBreaks count="1" manualBreakCount="1">
    <brk id="26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2">
    <pageSetUpPr fitToPage="1"/>
  </sheetPr>
  <dimension ref="A2:R74"/>
  <sheetViews>
    <sheetView showGridLines="0" view="pageBreakPreview" zoomScale="60" zoomScaleNormal="40" workbookViewId="0">
      <pane xSplit="2" ySplit="5" topLeftCell="C6" activePane="bottomRight" state="frozen"/>
      <selection activeCell="E7" sqref="E7"/>
      <selection pane="topRight" activeCell="E7" sqref="E7"/>
      <selection pane="bottomLeft" activeCell="E7" sqref="E7"/>
      <selection pane="bottomRight" activeCell="G10" sqref="G10"/>
    </sheetView>
  </sheetViews>
  <sheetFormatPr baseColWidth="10" defaultColWidth="11.42578125" defaultRowHeight="20.25"/>
  <cols>
    <col min="1" max="1" width="12.7109375" style="39" customWidth="1"/>
    <col min="2" max="2" width="28.85546875" style="40" customWidth="1"/>
    <col min="3" max="6" width="15.85546875" style="1" customWidth="1"/>
    <col min="7" max="7" width="13.85546875" style="1" bestFit="1" customWidth="1"/>
    <col min="8" max="9" width="16.140625" style="1" customWidth="1"/>
    <col min="10" max="10" width="15.5703125" style="1" bestFit="1" customWidth="1"/>
    <col min="11" max="12" width="13.7109375" style="1" customWidth="1"/>
    <col min="13" max="13" width="28.85546875" style="24" customWidth="1"/>
    <col min="14" max="14" width="20.28515625" style="24" customWidth="1"/>
    <col min="15" max="15" width="22.42578125" style="24" customWidth="1"/>
    <col min="16" max="16" width="20.28515625" style="24" customWidth="1"/>
    <col min="17" max="17" width="4.28515625" style="1" customWidth="1"/>
    <col min="18" max="18" width="12.28515625" style="1" bestFit="1" customWidth="1"/>
    <col min="19" max="16384" width="11.42578125" style="1"/>
  </cols>
  <sheetData>
    <row r="2" spans="1:17" ht="31.5" customHeight="1">
      <c r="A2" s="285" t="s">
        <v>367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</row>
    <row r="3" spans="1:17" ht="18.75" customHeight="1">
      <c r="A3" s="277" t="s">
        <v>974</v>
      </c>
      <c r="B3" s="177"/>
    </row>
    <row r="4" spans="1:17" s="28" customFormat="1" ht="54" customHeight="1">
      <c r="A4" s="286" t="s">
        <v>385</v>
      </c>
      <c r="B4" s="286"/>
      <c r="C4" s="288" t="s">
        <v>77</v>
      </c>
      <c r="D4" s="288"/>
      <c r="E4" s="288"/>
      <c r="F4" s="288"/>
      <c r="G4" s="289" t="s">
        <v>3</v>
      </c>
      <c r="H4" s="289"/>
      <c r="I4" s="289"/>
      <c r="J4" s="289"/>
      <c r="K4" s="290" t="s">
        <v>344</v>
      </c>
      <c r="L4" s="290"/>
      <c r="M4" s="236" t="s">
        <v>345</v>
      </c>
      <c r="N4" s="291" t="s">
        <v>204</v>
      </c>
      <c r="O4" s="291"/>
      <c r="P4" s="291"/>
      <c r="Q4" s="41"/>
    </row>
    <row r="5" spans="1:17" s="28" customFormat="1" ht="108.75" customHeight="1">
      <c r="A5" s="287"/>
      <c r="B5" s="287"/>
      <c r="C5" s="111" t="s">
        <v>368</v>
      </c>
      <c r="D5" s="111" t="s">
        <v>369</v>
      </c>
      <c r="E5" s="111" t="s">
        <v>370</v>
      </c>
      <c r="F5" s="111" t="s">
        <v>371</v>
      </c>
      <c r="G5" s="112" t="s">
        <v>368</v>
      </c>
      <c r="H5" s="112" t="s">
        <v>369</v>
      </c>
      <c r="I5" s="112" t="s">
        <v>370</v>
      </c>
      <c r="J5" s="112" t="s">
        <v>372</v>
      </c>
      <c r="K5" s="113" t="s">
        <v>245</v>
      </c>
      <c r="L5" s="113" t="s">
        <v>240</v>
      </c>
      <c r="M5" s="114" t="s">
        <v>373</v>
      </c>
      <c r="N5" s="115" t="s">
        <v>341</v>
      </c>
      <c r="O5" s="115" t="s">
        <v>342</v>
      </c>
      <c r="P5" s="115" t="s">
        <v>343</v>
      </c>
      <c r="Q5" s="41"/>
    </row>
    <row r="6" spans="1:17" s="8" customFormat="1" ht="36.75" customHeight="1">
      <c r="A6" s="292" t="s">
        <v>961</v>
      </c>
      <c r="B6" s="84" t="s">
        <v>273</v>
      </c>
      <c r="C6" s="118"/>
      <c r="D6" s="119"/>
      <c r="E6" s="119"/>
      <c r="F6" s="119"/>
      <c r="G6" s="130"/>
      <c r="H6" s="130"/>
      <c r="I6" s="130" t="s">
        <v>383</v>
      </c>
      <c r="J6" s="130"/>
      <c r="K6" s="244"/>
      <c r="L6" s="244"/>
      <c r="M6" s="138"/>
      <c r="N6" s="150"/>
      <c r="O6" s="150" t="s">
        <v>383</v>
      </c>
      <c r="P6" s="193"/>
    </row>
    <row r="7" spans="1:17" s="8" customFormat="1" ht="36.75" customHeight="1">
      <c r="A7" s="293"/>
      <c r="B7" s="42" t="s">
        <v>14</v>
      </c>
      <c r="C7" s="120"/>
      <c r="D7" s="121"/>
      <c r="E7" s="121"/>
      <c r="F7" s="121"/>
      <c r="G7" s="131" t="s">
        <v>383</v>
      </c>
      <c r="H7" s="131" t="s">
        <v>383</v>
      </c>
      <c r="I7" s="131" t="s">
        <v>383</v>
      </c>
      <c r="J7" s="131" t="s">
        <v>374</v>
      </c>
      <c r="K7" s="245"/>
      <c r="L7" s="143" t="s">
        <v>383</v>
      </c>
      <c r="M7" s="139"/>
      <c r="N7" s="151" t="s">
        <v>383</v>
      </c>
      <c r="O7" s="151" t="s">
        <v>383</v>
      </c>
      <c r="P7" s="194" t="s">
        <v>383</v>
      </c>
    </row>
    <row r="8" spans="1:17" s="8" customFormat="1" ht="36.75" customHeight="1">
      <c r="A8" s="293"/>
      <c r="B8" s="42" t="s">
        <v>5</v>
      </c>
      <c r="C8" s="120"/>
      <c r="D8" s="121"/>
      <c r="E8" s="121"/>
      <c r="F8" s="121"/>
      <c r="G8" s="131" t="s">
        <v>383</v>
      </c>
      <c r="H8" s="131" t="s">
        <v>383</v>
      </c>
      <c r="I8" s="131" t="s">
        <v>383</v>
      </c>
      <c r="J8" s="131" t="s">
        <v>374</v>
      </c>
      <c r="K8" s="245"/>
      <c r="L8" s="143" t="s">
        <v>383</v>
      </c>
      <c r="M8" s="139" t="s">
        <v>375</v>
      </c>
      <c r="N8" s="151" t="s">
        <v>383</v>
      </c>
      <c r="O8" s="151" t="s">
        <v>383</v>
      </c>
      <c r="P8" s="194" t="s">
        <v>383</v>
      </c>
    </row>
    <row r="9" spans="1:17" s="8" customFormat="1" ht="36.75" customHeight="1">
      <c r="A9" s="293"/>
      <c r="B9" s="42" t="s">
        <v>34</v>
      </c>
      <c r="C9" s="120"/>
      <c r="D9" s="121"/>
      <c r="E9" s="121"/>
      <c r="F9" s="121"/>
      <c r="G9" s="131" t="s">
        <v>383</v>
      </c>
      <c r="H9" s="131" t="s">
        <v>383</v>
      </c>
      <c r="I9" s="131" t="s">
        <v>383</v>
      </c>
      <c r="J9" s="131"/>
      <c r="K9" s="143" t="s">
        <v>383</v>
      </c>
      <c r="L9" s="143"/>
      <c r="M9" s="139" t="s">
        <v>376</v>
      </c>
      <c r="N9" s="151" t="s">
        <v>383</v>
      </c>
      <c r="O9" s="151" t="s">
        <v>383</v>
      </c>
      <c r="P9" s="194"/>
    </row>
    <row r="10" spans="1:17" s="8" customFormat="1" ht="36.75" customHeight="1">
      <c r="A10" s="293"/>
      <c r="B10" s="42" t="s">
        <v>45</v>
      </c>
      <c r="C10" s="120"/>
      <c r="D10" s="121"/>
      <c r="E10" s="121"/>
      <c r="F10" s="121"/>
      <c r="G10" s="131" t="s">
        <v>383</v>
      </c>
      <c r="H10" s="131" t="s">
        <v>383</v>
      </c>
      <c r="I10" s="131" t="s">
        <v>383</v>
      </c>
      <c r="J10" s="131"/>
      <c r="K10" s="143"/>
      <c r="L10" s="143"/>
      <c r="M10" s="139"/>
      <c r="N10" s="151" t="s">
        <v>383</v>
      </c>
      <c r="O10" s="151" t="s">
        <v>383</v>
      </c>
      <c r="P10" s="194"/>
    </row>
    <row r="11" spans="1:17" s="8" customFormat="1" ht="36.75" customHeight="1">
      <c r="A11" s="293"/>
      <c r="B11" s="42" t="s">
        <v>362</v>
      </c>
      <c r="C11" s="120"/>
      <c r="D11" s="121"/>
      <c r="E11" s="122"/>
      <c r="F11" s="121"/>
      <c r="G11" s="131"/>
      <c r="H11" s="131"/>
      <c r="I11" s="131"/>
      <c r="J11" s="131"/>
      <c r="K11" s="143"/>
      <c r="L11" s="143"/>
      <c r="M11" s="139"/>
      <c r="N11" s="151" t="s">
        <v>383</v>
      </c>
      <c r="O11" s="151" t="s">
        <v>383</v>
      </c>
      <c r="P11" s="194"/>
    </row>
    <row r="12" spans="1:17" s="8" customFormat="1" ht="36.75" customHeight="1">
      <c r="A12" s="293"/>
      <c r="B12" s="42" t="s">
        <v>47</v>
      </c>
      <c r="C12" s="120"/>
      <c r="D12" s="121"/>
      <c r="E12" s="121"/>
      <c r="F12" s="123"/>
      <c r="G12" s="131" t="s">
        <v>383</v>
      </c>
      <c r="H12" s="131" t="s">
        <v>383</v>
      </c>
      <c r="I12" s="131" t="s">
        <v>383</v>
      </c>
      <c r="J12" s="131"/>
      <c r="K12" s="143" t="s">
        <v>383</v>
      </c>
      <c r="L12" s="143"/>
      <c r="M12" s="275"/>
      <c r="N12" s="151" t="s">
        <v>383</v>
      </c>
      <c r="O12" s="151" t="s">
        <v>383</v>
      </c>
      <c r="P12" s="194"/>
    </row>
    <row r="13" spans="1:17" s="8" customFormat="1" ht="36.75" customHeight="1">
      <c r="A13" s="293"/>
      <c r="B13" s="43" t="s">
        <v>365</v>
      </c>
      <c r="C13" s="124"/>
      <c r="D13" s="125"/>
      <c r="E13" s="125"/>
      <c r="F13" s="125"/>
      <c r="G13" s="132"/>
      <c r="H13" s="132"/>
      <c r="I13" s="132"/>
      <c r="J13" s="132"/>
      <c r="K13" s="144"/>
      <c r="L13" s="144"/>
      <c r="M13" s="140"/>
      <c r="N13" s="152" t="s">
        <v>383</v>
      </c>
      <c r="O13" s="152" t="s">
        <v>383</v>
      </c>
      <c r="P13" s="195"/>
    </row>
    <row r="14" spans="1:17" s="44" customFormat="1" ht="6.75" customHeight="1">
      <c r="A14" s="196"/>
      <c r="B14" s="149"/>
      <c r="C14" s="116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</row>
    <row r="15" spans="1:17" s="8" customFormat="1" ht="36.75" customHeight="1">
      <c r="A15" s="295" t="s">
        <v>962</v>
      </c>
      <c r="B15" s="45" t="s">
        <v>361</v>
      </c>
      <c r="C15" s="126"/>
      <c r="D15" s="127"/>
      <c r="E15" s="127"/>
      <c r="F15" s="127"/>
      <c r="G15" s="133"/>
      <c r="H15" s="133"/>
      <c r="I15" s="133" t="s">
        <v>383</v>
      </c>
      <c r="J15" s="133"/>
      <c r="K15" s="145"/>
      <c r="L15" s="145"/>
      <c r="M15" s="141"/>
      <c r="N15" s="153" t="s">
        <v>383</v>
      </c>
      <c r="O15" s="153" t="s">
        <v>383</v>
      </c>
      <c r="P15" s="197" t="s">
        <v>383</v>
      </c>
    </row>
    <row r="16" spans="1:17" s="8" customFormat="1" ht="36.75" customHeight="1">
      <c r="A16" s="295"/>
      <c r="B16" s="42" t="s">
        <v>58</v>
      </c>
      <c r="C16" s="120"/>
      <c r="D16" s="121"/>
      <c r="E16" s="121"/>
      <c r="F16" s="121"/>
      <c r="G16" s="131" t="s">
        <v>383</v>
      </c>
      <c r="H16" s="131" t="s">
        <v>383</v>
      </c>
      <c r="I16" s="131"/>
      <c r="J16" s="131"/>
      <c r="K16" s="143"/>
      <c r="L16" s="143"/>
      <c r="M16" s="139"/>
      <c r="N16" s="151" t="s">
        <v>383</v>
      </c>
      <c r="O16" s="151"/>
      <c r="P16" s="194"/>
    </row>
    <row r="17" spans="1:18" s="8" customFormat="1" ht="36.75" customHeight="1">
      <c r="A17" s="295"/>
      <c r="B17" s="42" t="s">
        <v>61</v>
      </c>
      <c r="C17" s="120"/>
      <c r="D17" s="121"/>
      <c r="E17" s="121"/>
      <c r="F17" s="121"/>
      <c r="G17" s="131"/>
      <c r="H17" s="131" t="s">
        <v>383</v>
      </c>
      <c r="I17" s="131" t="s">
        <v>383</v>
      </c>
      <c r="J17" s="131" t="s">
        <v>377</v>
      </c>
      <c r="K17" s="143"/>
      <c r="L17" s="143"/>
      <c r="M17" s="139"/>
      <c r="N17" s="151" t="s">
        <v>383</v>
      </c>
      <c r="O17" s="151" t="s">
        <v>383</v>
      </c>
      <c r="P17" s="194"/>
    </row>
    <row r="18" spans="1:18" s="8" customFormat="1" ht="36.75" customHeight="1">
      <c r="A18" s="295"/>
      <c r="B18" s="42" t="s">
        <v>62</v>
      </c>
      <c r="C18" s="120"/>
      <c r="D18" s="121"/>
      <c r="E18" s="121"/>
      <c r="F18" s="121"/>
      <c r="G18" s="131" t="s">
        <v>383</v>
      </c>
      <c r="H18" s="131" t="s">
        <v>383</v>
      </c>
      <c r="I18" s="131" t="s">
        <v>383</v>
      </c>
      <c r="J18" s="131" t="s">
        <v>374</v>
      </c>
      <c r="K18" s="143"/>
      <c r="L18" s="143"/>
      <c r="M18" s="139"/>
      <c r="N18" s="151" t="s">
        <v>383</v>
      </c>
      <c r="O18" s="151" t="s">
        <v>383</v>
      </c>
      <c r="P18" s="194" t="s">
        <v>383</v>
      </c>
    </row>
    <row r="19" spans="1:18" s="8" customFormat="1" ht="36.75" customHeight="1">
      <c r="A19" s="295"/>
      <c r="B19" s="42" t="s">
        <v>233</v>
      </c>
      <c r="C19" s="120"/>
      <c r="D19" s="121"/>
      <c r="E19" s="121"/>
      <c r="F19" s="121"/>
      <c r="G19" s="131"/>
      <c r="H19" s="131"/>
      <c r="I19" s="131"/>
      <c r="J19" s="131"/>
      <c r="K19" s="143" t="s">
        <v>383</v>
      </c>
      <c r="L19" s="146" t="s">
        <v>383</v>
      </c>
      <c r="M19" s="139"/>
      <c r="N19" s="151"/>
      <c r="O19" s="151" t="s">
        <v>383</v>
      </c>
      <c r="P19" s="194" t="s">
        <v>383</v>
      </c>
    </row>
    <row r="20" spans="1:18" s="8" customFormat="1" ht="36.75" customHeight="1">
      <c r="A20" s="295"/>
      <c r="B20" s="42" t="s">
        <v>72</v>
      </c>
      <c r="C20" s="120"/>
      <c r="D20" s="121"/>
      <c r="E20" s="121"/>
      <c r="F20" s="121"/>
      <c r="G20" s="131" t="s">
        <v>383</v>
      </c>
      <c r="H20" s="131" t="s">
        <v>383</v>
      </c>
      <c r="I20" s="131"/>
      <c r="J20" s="131"/>
      <c r="K20" s="143"/>
      <c r="L20" s="143"/>
      <c r="M20" s="139"/>
      <c r="N20" s="151" t="s">
        <v>383</v>
      </c>
      <c r="O20" s="151" t="s">
        <v>383</v>
      </c>
      <c r="P20" s="194" t="s">
        <v>383</v>
      </c>
    </row>
    <row r="21" spans="1:18" s="8" customFormat="1" ht="36.75" customHeight="1">
      <c r="A21" s="295"/>
      <c r="B21" s="42" t="s">
        <v>74</v>
      </c>
      <c r="C21" s="120"/>
      <c r="D21" s="121"/>
      <c r="E21" s="121"/>
      <c r="F21" s="121"/>
      <c r="G21" s="131" t="s">
        <v>383</v>
      </c>
      <c r="H21" s="131"/>
      <c r="I21" s="131"/>
      <c r="J21" s="131"/>
      <c r="K21" s="143"/>
      <c r="L21" s="143"/>
      <c r="M21" s="139"/>
      <c r="N21" s="151" t="s">
        <v>383</v>
      </c>
      <c r="O21" s="151"/>
      <c r="P21" s="194"/>
    </row>
    <row r="22" spans="1:18" s="8" customFormat="1" ht="36.75" customHeight="1">
      <c r="A22" s="295"/>
      <c r="B22" s="42" t="s">
        <v>75</v>
      </c>
      <c r="C22" s="120"/>
      <c r="D22" s="121"/>
      <c r="E22" s="121"/>
      <c r="F22" s="121"/>
      <c r="G22" s="131" t="s">
        <v>383</v>
      </c>
      <c r="H22" s="131" t="s">
        <v>383</v>
      </c>
      <c r="I22" s="131" t="s">
        <v>383</v>
      </c>
      <c r="J22" s="131" t="s">
        <v>378</v>
      </c>
      <c r="K22" s="143"/>
      <c r="L22" s="143"/>
      <c r="M22" s="139"/>
      <c r="N22" s="151" t="s">
        <v>383</v>
      </c>
      <c r="O22" s="151"/>
      <c r="P22" s="194" t="s">
        <v>383</v>
      </c>
    </row>
    <row r="23" spans="1:18" s="8" customFormat="1" ht="36.75" customHeight="1">
      <c r="A23" s="295"/>
      <c r="B23" s="42" t="s">
        <v>363</v>
      </c>
      <c r="C23" s="120"/>
      <c r="D23" s="121"/>
      <c r="E23" s="121"/>
      <c r="F23" s="121"/>
      <c r="G23" s="131"/>
      <c r="H23" s="131"/>
      <c r="I23" s="131"/>
      <c r="J23" s="131"/>
      <c r="K23" s="143"/>
      <c r="L23" s="143"/>
      <c r="M23" s="139"/>
      <c r="N23" s="242"/>
      <c r="O23" s="151"/>
      <c r="P23" s="194"/>
    </row>
    <row r="24" spans="1:18" s="8" customFormat="1" ht="36.75" customHeight="1">
      <c r="A24" s="295"/>
      <c r="B24" s="42" t="s">
        <v>329</v>
      </c>
      <c r="C24" s="120"/>
      <c r="D24" s="121"/>
      <c r="E24" s="121"/>
      <c r="F24" s="121"/>
      <c r="G24" s="131"/>
      <c r="H24" s="131"/>
      <c r="I24" s="131"/>
      <c r="J24" s="131" t="s">
        <v>966</v>
      </c>
      <c r="K24" s="143"/>
      <c r="L24" s="143"/>
      <c r="M24" s="139"/>
      <c r="N24" s="151" t="s">
        <v>383</v>
      </c>
      <c r="O24" s="151"/>
      <c r="P24" s="194"/>
    </row>
    <row r="25" spans="1:18" s="8" customFormat="1" ht="36.75" customHeight="1">
      <c r="A25" s="295"/>
      <c r="B25" s="43" t="s">
        <v>55</v>
      </c>
      <c r="C25" s="124"/>
      <c r="D25" s="125"/>
      <c r="E25" s="125"/>
      <c r="F25" s="125"/>
      <c r="G25" s="132" t="s">
        <v>383</v>
      </c>
      <c r="H25" s="132" t="s">
        <v>383</v>
      </c>
      <c r="I25" s="132" t="s">
        <v>383</v>
      </c>
      <c r="J25" s="132"/>
      <c r="K25" s="144"/>
      <c r="L25" s="144"/>
      <c r="M25" s="140"/>
      <c r="N25" s="152" t="s">
        <v>383</v>
      </c>
      <c r="O25" s="152" t="s">
        <v>383</v>
      </c>
      <c r="P25" s="195"/>
      <c r="R25" s="77"/>
    </row>
    <row r="26" spans="1:18" s="44" customFormat="1" ht="6.75" customHeight="1">
      <c r="A26" s="196"/>
      <c r="B26" s="149"/>
      <c r="C26" s="116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</row>
    <row r="27" spans="1:18" s="10" customFormat="1" ht="36.75" customHeight="1">
      <c r="A27" s="293" t="s">
        <v>956</v>
      </c>
      <c r="B27" s="179" t="s">
        <v>322</v>
      </c>
      <c r="C27" s="180" t="s">
        <v>383</v>
      </c>
      <c r="D27" s="181" t="s">
        <v>383</v>
      </c>
      <c r="E27" s="181" t="s">
        <v>383</v>
      </c>
      <c r="F27" s="181"/>
      <c r="G27" s="182"/>
      <c r="H27" s="182"/>
      <c r="I27" s="182"/>
      <c r="J27" s="182"/>
      <c r="K27" s="183" t="s">
        <v>383</v>
      </c>
      <c r="L27" s="183" t="s">
        <v>383</v>
      </c>
      <c r="M27" s="184" t="s">
        <v>379</v>
      </c>
      <c r="N27" s="185" t="s">
        <v>383</v>
      </c>
      <c r="O27" s="185"/>
      <c r="P27" s="198" t="s">
        <v>383</v>
      </c>
    </row>
    <row r="28" spans="1:18" s="10" customFormat="1" ht="36.75" customHeight="1">
      <c r="A28" s="293"/>
      <c r="B28" s="43" t="s">
        <v>327</v>
      </c>
      <c r="C28" s="124" t="s">
        <v>383</v>
      </c>
      <c r="D28" s="125"/>
      <c r="E28" s="125" t="s">
        <v>383</v>
      </c>
      <c r="F28" s="125" t="s">
        <v>377</v>
      </c>
      <c r="G28" s="132"/>
      <c r="H28" s="132"/>
      <c r="I28" s="132"/>
      <c r="J28" s="132"/>
      <c r="K28" s="144"/>
      <c r="L28" s="144"/>
      <c r="M28" s="140"/>
      <c r="N28" s="152"/>
      <c r="O28" s="152"/>
      <c r="P28" s="195" t="s">
        <v>383</v>
      </c>
    </row>
    <row r="29" spans="1:18" s="44" customFormat="1" ht="6.75" customHeight="1">
      <c r="A29" s="196"/>
      <c r="B29" s="149"/>
      <c r="C29" s="116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</row>
    <row r="30" spans="1:18" s="8" customFormat="1" ht="36.75" customHeight="1">
      <c r="A30" s="293" t="s">
        <v>78</v>
      </c>
      <c r="B30" s="45" t="s">
        <v>299</v>
      </c>
      <c r="C30" s="126"/>
      <c r="D30" s="127"/>
      <c r="E30" s="127" t="s">
        <v>383</v>
      </c>
      <c r="F30" s="127" t="s">
        <v>384</v>
      </c>
      <c r="G30" s="134"/>
      <c r="H30" s="134"/>
      <c r="I30" s="134"/>
      <c r="J30" s="134"/>
      <c r="K30" s="145"/>
      <c r="L30" s="145"/>
      <c r="M30" s="141"/>
      <c r="N30" s="153"/>
      <c r="O30" s="153"/>
      <c r="P30" s="197"/>
    </row>
    <row r="31" spans="1:18" s="8" customFormat="1" ht="36.75" customHeight="1">
      <c r="A31" s="293"/>
      <c r="B31" s="42" t="s">
        <v>79</v>
      </c>
      <c r="C31" s="120" t="s">
        <v>383</v>
      </c>
      <c r="D31" s="121" t="s">
        <v>383</v>
      </c>
      <c r="E31" s="121"/>
      <c r="F31" s="121"/>
      <c r="G31" s="135"/>
      <c r="H31" s="135"/>
      <c r="I31" s="135"/>
      <c r="J31" s="135"/>
      <c r="K31" s="143" t="s">
        <v>383</v>
      </c>
      <c r="L31" s="143"/>
      <c r="M31" s="139"/>
      <c r="N31" s="151" t="s">
        <v>383</v>
      </c>
      <c r="O31" s="151" t="s">
        <v>383</v>
      </c>
      <c r="P31" s="194" t="s">
        <v>383</v>
      </c>
    </row>
    <row r="32" spans="1:18" s="8" customFormat="1" ht="36.75" customHeight="1">
      <c r="A32" s="293"/>
      <c r="B32" s="42" t="s">
        <v>95</v>
      </c>
      <c r="C32" s="120" t="s">
        <v>383</v>
      </c>
      <c r="D32" s="121" t="s">
        <v>383</v>
      </c>
      <c r="E32" s="121" t="s">
        <v>383</v>
      </c>
      <c r="F32" s="205" t="s">
        <v>903</v>
      </c>
      <c r="G32" s="135"/>
      <c r="H32" s="135"/>
      <c r="I32" s="135"/>
      <c r="J32" s="135"/>
      <c r="K32" s="143"/>
      <c r="L32" s="143"/>
      <c r="M32" s="139"/>
      <c r="N32" s="151" t="s">
        <v>383</v>
      </c>
      <c r="O32" s="151" t="s">
        <v>383</v>
      </c>
      <c r="P32" s="194" t="s">
        <v>383</v>
      </c>
    </row>
    <row r="33" spans="1:16" s="8" customFormat="1" ht="36.75" customHeight="1">
      <c r="A33" s="293"/>
      <c r="B33" s="43" t="s">
        <v>102</v>
      </c>
      <c r="C33" s="124" t="s">
        <v>383</v>
      </c>
      <c r="D33" s="125" t="s">
        <v>383</v>
      </c>
      <c r="E33" s="125" t="s">
        <v>383</v>
      </c>
      <c r="F33" s="125" t="s">
        <v>386</v>
      </c>
      <c r="G33" s="132"/>
      <c r="H33" s="132"/>
      <c r="I33" s="132"/>
      <c r="J33" s="132"/>
      <c r="K33" s="144"/>
      <c r="L33" s="144"/>
      <c r="M33" s="140"/>
      <c r="N33" s="152"/>
      <c r="O33" s="152"/>
      <c r="P33" s="195"/>
    </row>
    <row r="34" spans="1:16" s="8" customFormat="1" ht="36.75" customHeight="1">
      <c r="A34" s="189"/>
      <c r="B34" s="43" t="s">
        <v>764</v>
      </c>
      <c r="C34" s="124"/>
      <c r="D34" s="125"/>
      <c r="E34" s="125"/>
      <c r="F34" s="125" t="s">
        <v>240</v>
      </c>
      <c r="G34" s="132"/>
      <c r="H34" s="132"/>
      <c r="I34" s="132"/>
      <c r="J34" s="132"/>
      <c r="K34" s="144"/>
      <c r="L34" s="144"/>
      <c r="M34" s="140"/>
      <c r="N34" s="152"/>
      <c r="O34" s="152"/>
      <c r="P34" s="195"/>
    </row>
    <row r="35" spans="1:16" s="44" customFormat="1" ht="6.75" customHeight="1">
      <c r="A35" s="196"/>
      <c r="B35" s="149"/>
      <c r="C35" s="116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</row>
    <row r="36" spans="1:16" s="8" customFormat="1" ht="36.75" customHeight="1">
      <c r="A36" s="294" t="s">
        <v>107</v>
      </c>
      <c r="B36" s="45" t="s">
        <v>108</v>
      </c>
      <c r="C36" s="126" t="s">
        <v>383</v>
      </c>
      <c r="D36" s="127"/>
      <c r="E36" s="127"/>
      <c r="F36" s="127" t="s">
        <v>379</v>
      </c>
      <c r="G36" s="133"/>
      <c r="H36" s="133"/>
      <c r="I36" s="133"/>
      <c r="J36" s="133"/>
      <c r="K36" s="145"/>
      <c r="L36" s="145"/>
      <c r="M36" s="141"/>
      <c r="N36" s="153" t="s">
        <v>383</v>
      </c>
      <c r="O36" s="241" t="s">
        <v>383</v>
      </c>
      <c r="P36" s="197"/>
    </row>
    <row r="37" spans="1:16" s="8" customFormat="1" ht="36.75" customHeight="1">
      <c r="A37" s="294"/>
      <c r="B37" s="42" t="s">
        <v>110</v>
      </c>
      <c r="C37" s="120" t="s">
        <v>383</v>
      </c>
      <c r="D37" s="121" t="s">
        <v>383</v>
      </c>
      <c r="E37" s="121" t="s">
        <v>383</v>
      </c>
      <c r="F37" s="121" t="s">
        <v>384</v>
      </c>
      <c r="G37" s="135"/>
      <c r="H37" s="135"/>
      <c r="I37" s="135"/>
      <c r="J37" s="135"/>
      <c r="K37" s="143"/>
      <c r="L37" s="143"/>
      <c r="M37" s="139"/>
      <c r="N37" s="151"/>
      <c r="O37" s="151" t="s">
        <v>383</v>
      </c>
      <c r="P37" s="194"/>
    </row>
    <row r="38" spans="1:16" s="8" customFormat="1" ht="36.75" customHeight="1">
      <c r="A38" s="294"/>
      <c r="B38" s="42" t="s">
        <v>114</v>
      </c>
      <c r="C38" s="120" t="s">
        <v>383</v>
      </c>
      <c r="D38" s="121"/>
      <c r="E38" s="121"/>
      <c r="F38" s="121" t="s">
        <v>240</v>
      </c>
      <c r="G38" s="131"/>
      <c r="H38" s="131"/>
      <c r="I38" s="131"/>
      <c r="J38" s="131"/>
      <c r="K38" s="143"/>
      <c r="L38" s="143"/>
      <c r="M38" s="139"/>
      <c r="N38" s="151"/>
      <c r="O38" s="151"/>
      <c r="P38" s="194"/>
    </row>
    <row r="39" spans="1:16" s="8" customFormat="1" ht="36.75" customHeight="1">
      <c r="A39" s="294"/>
      <c r="B39" s="43" t="s">
        <v>116</v>
      </c>
      <c r="C39" s="124" t="s">
        <v>383</v>
      </c>
      <c r="D39" s="125" t="s">
        <v>383</v>
      </c>
      <c r="E39" s="125" t="s">
        <v>383</v>
      </c>
      <c r="F39" s="125" t="s">
        <v>896</v>
      </c>
      <c r="G39" s="136"/>
      <c r="H39" s="136"/>
      <c r="I39" s="136"/>
      <c r="J39" s="136"/>
      <c r="K39" s="144"/>
      <c r="L39" s="144" t="s">
        <v>383</v>
      </c>
      <c r="M39" s="140"/>
      <c r="N39" s="152"/>
      <c r="O39" s="152"/>
      <c r="P39" s="195"/>
    </row>
    <row r="40" spans="1:16" s="44" customFormat="1" ht="6.75" customHeight="1">
      <c r="A40" s="196"/>
      <c r="B40" s="149"/>
      <c r="C40" s="116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</row>
    <row r="41" spans="1:16" s="8" customFormat="1" ht="36.75" customHeight="1">
      <c r="A41" s="293" t="s">
        <v>796</v>
      </c>
      <c r="B41" s="45" t="s">
        <v>244</v>
      </c>
      <c r="C41" s="126"/>
      <c r="D41" s="127"/>
      <c r="E41" s="127"/>
      <c r="F41" s="127"/>
      <c r="G41" s="134"/>
      <c r="H41" s="134"/>
      <c r="I41" s="134"/>
      <c r="J41" s="134"/>
      <c r="K41" s="145" t="s">
        <v>383</v>
      </c>
      <c r="L41" s="145"/>
      <c r="M41" s="141"/>
      <c r="N41" s="153"/>
      <c r="O41" s="153"/>
      <c r="P41" s="197" t="s">
        <v>383</v>
      </c>
    </row>
    <row r="42" spans="1:16" s="8" customFormat="1" ht="36.75" customHeight="1">
      <c r="A42" s="293"/>
      <c r="B42" s="42" t="s">
        <v>241</v>
      </c>
      <c r="C42" s="120"/>
      <c r="D42" s="121"/>
      <c r="E42" s="121"/>
      <c r="F42" s="121"/>
      <c r="G42" s="131"/>
      <c r="H42" s="131"/>
      <c r="I42" s="131"/>
      <c r="J42" s="131"/>
      <c r="K42" s="143" t="s">
        <v>383</v>
      </c>
      <c r="L42" s="143"/>
      <c r="M42" s="139"/>
      <c r="N42" s="151"/>
      <c r="O42" s="151"/>
      <c r="P42" s="194"/>
    </row>
    <row r="43" spans="1:16" s="8" customFormat="1" ht="36.75" customHeight="1">
      <c r="A43" s="293"/>
      <c r="B43" s="42" t="s">
        <v>325</v>
      </c>
      <c r="C43" s="120" t="s">
        <v>383</v>
      </c>
      <c r="D43" s="121"/>
      <c r="E43" s="121"/>
      <c r="F43" s="121"/>
      <c r="G43" s="131"/>
      <c r="H43" s="131"/>
      <c r="I43" s="131"/>
      <c r="J43" s="131"/>
      <c r="K43" s="146"/>
      <c r="L43" s="146"/>
      <c r="M43" s="139"/>
      <c r="N43" s="151"/>
      <c r="O43" s="151"/>
      <c r="P43" s="194"/>
    </row>
    <row r="44" spans="1:16" s="8" customFormat="1" ht="36.75" customHeight="1">
      <c r="A44" s="293"/>
      <c r="B44" s="42" t="s">
        <v>239</v>
      </c>
      <c r="C44" s="120"/>
      <c r="D44" s="121"/>
      <c r="E44" s="121"/>
      <c r="F44" s="121"/>
      <c r="G44" s="131"/>
      <c r="H44" s="131"/>
      <c r="I44" s="131"/>
      <c r="J44" s="131"/>
      <c r="K44" s="146"/>
      <c r="L44" s="146" t="s">
        <v>383</v>
      </c>
      <c r="M44" s="139"/>
      <c r="N44" s="151"/>
      <c r="O44" s="151"/>
      <c r="P44" s="194"/>
    </row>
    <row r="45" spans="1:16" s="8" customFormat="1" ht="36.75" customHeight="1">
      <c r="A45" s="293"/>
      <c r="B45" s="42" t="s">
        <v>243</v>
      </c>
      <c r="C45" s="120"/>
      <c r="D45" s="121"/>
      <c r="E45" s="121"/>
      <c r="F45" s="121"/>
      <c r="G45" s="131"/>
      <c r="H45" s="131"/>
      <c r="I45" s="131"/>
      <c r="J45" s="131"/>
      <c r="K45" s="143" t="s">
        <v>383</v>
      </c>
      <c r="L45" s="146" t="s">
        <v>383</v>
      </c>
      <c r="M45" s="139"/>
      <c r="N45" s="151"/>
      <c r="O45" s="151"/>
      <c r="P45" s="194"/>
    </row>
    <row r="46" spans="1:16" ht="36.75" customHeight="1">
      <c r="A46" s="293"/>
      <c r="B46" s="42" t="s">
        <v>249</v>
      </c>
      <c r="C46" s="120" t="s">
        <v>383</v>
      </c>
      <c r="D46" s="121"/>
      <c r="E46" s="121"/>
      <c r="F46" s="121"/>
      <c r="G46" s="131"/>
      <c r="H46" s="131"/>
      <c r="I46" s="131"/>
      <c r="J46" s="131"/>
      <c r="K46" s="143"/>
      <c r="L46" s="143"/>
      <c r="M46" s="139"/>
      <c r="N46" s="151"/>
      <c r="O46" s="151"/>
      <c r="P46" s="194" t="s">
        <v>383</v>
      </c>
    </row>
    <row r="47" spans="1:16" s="8" customFormat="1" ht="36.75" customHeight="1">
      <c r="A47" s="293"/>
      <c r="B47" s="42" t="s">
        <v>242</v>
      </c>
      <c r="C47" s="120"/>
      <c r="D47" s="121"/>
      <c r="E47" s="121"/>
      <c r="F47" s="121"/>
      <c r="G47" s="135"/>
      <c r="H47" s="135"/>
      <c r="I47" s="135"/>
      <c r="J47" s="135"/>
      <c r="K47" s="146"/>
      <c r="L47" s="146"/>
      <c r="M47" s="139"/>
      <c r="N47" s="151"/>
      <c r="O47" s="151"/>
      <c r="P47" s="194"/>
    </row>
    <row r="48" spans="1:16" s="8" customFormat="1" ht="36.75" customHeight="1">
      <c r="A48" s="293"/>
      <c r="B48" s="42" t="s">
        <v>765</v>
      </c>
      <c r="C48" s="120" t="s">
        <v>383</v>
      </c>
      <c r="D48" s="121"/>
      <c r="E48" s="121"/>
      <c r="F48" s="121"/>
      <c r="G48" s="135"/>
      <c r="H48" s="135"/>
      <c r="I48" s="135"/>
      <c r="J48" s="135"/>
      <c r="K48" s="146"/>
      <c r="L48" s="146"/>
      <c r="M48" s="139"/>
      <c r="N48" s="151"/>
      <c r="O48" s="151"/>
      <c r="P48" s="194"/>
    </row>
    <row r="49" spans="1:18" s="8" customFormat="1" ht="36.75" customHeight="1">
      <c r="A49" s="293"/>
      <c r="B49" s="42" t="s">
        <v>406</v>
      </c>
      <c r="C49" s="120"/>
      <c r="D49" s="121"/>
      <c r="E49" s="121"/>
      <c r="F49" s="121"/>
      <c r="G49" s="135"/>
      <c r="H49" s="135"/>
      <c r="I49" s="135"/>
      <c r="J49" s="135"/>
      <c r="K49" s="146" t="s">
        <v>383</v>
      </c>
      <c r="L49" s="146"/>
      <c r="M49" s="139"/>
      <c r="N49" s="151"/>
      <c r="O49" s="151"/>
      <c r="P49" s="194"/>
      <c r="R49" s="53"/>
    </row>
    <row r="50" spans="1:18" s="8" customFormat="1" ht="36.75" customHeight="1">
      <c r="A50" s="293"/>
      <c r="B50" s="42" t="s">
        <v>407</v>
      </c>
      <c r="C50" s="120"/>
      <c r="D50" s="121"/>
      <c r="E50" s="121"/>
      <c r="F50" s="121"/>
      <c r="G50" s="135"/>
      <c r="H50" s="135"/>
      <c r="I50" s="135"/>
      <c r="J50" s="135"/>
      <c r="K50" s="143"/>
      <c r="L50" s="146"/>
      <c r="M50" s="139"/>
      <c r="N50" s="151"/>
      <c r="O50" s="151"/>
      <c r="P50" s="194"/>
      <c r="R50" s="53"/>
    </row>
    <row r="51" spans="1:18" s="8" customFormat="1" ht="36.75" customHeight="1">
      <c r="A51" s="293"/>
      <c r="B51" s="42" t="s">
        <v>346</v>
      </c>
      <c r="C51" s="120" t="s">
        <v>383</v>
      </c>
      <c r="D51" s="121"/>
      <c r="E51" s="121"/>
      <c r="F51" s="121"/>
      <c r="G51" s="131"/>
      <c r="H51" s="131"/>
      <c r="I51" s="131"/>
      <c r="J51" s="131"/>
      <c r="K51" s="146"/>
      <c r="L51" s="146"/>
      <c r="M51" s="139"/>
      <c r="N51" s="151" t="s">
        <v>383</v>
      </c>
      <c r="O51" s="151" t="s">
        <v>383</v>
      </c>
      <c r="P51" s="194"/>
    </row>
    <row r="52" spans="1:18" s="8" customFormat="1" ht="36.75" customHeight="1">
      <c r="A52" s="293"/>
      <c r="B52" s="42" t="s">
        <v>161</v>
      </c>
      <c r="C52" s="120" t="s">
        <v>383</v>
      </c>
      <c r="D52" s="121"/>
      <c r="E52" s="121"/>
      <c r="F52" s="121"/>
      <c r="G52" s="135"/>
      <c r="H52" s="135"/>
      <c r="I52" s="135"/>
      <c r="J52" s="135"/>
      <c r="K52" s="146"/>
      <c r="L52" s="146"/>
      <c r="M52" s="139"/>
      <c r="N52" s="151"/>
      <c r="O52" s="151"/>
      <c r="P52" s="194"/>
    </row>
    <row r="53" spans="1:18" s="8" customFormat="1" ht="36.75" customHeight="1">
      <c r="A53" s="293"/>
      <c r="B53" s="42" t="s">
        <v>183</v>
      </c>
      <c r="C53" s="120" t="s">
        <v>383</v>
      </c>
      <c r="D53" s="121"/>
      <c r="E53" s="121"/>
      <c r="F53" s="121"/>
      <c r="G53" s="135"/>
      <c r="H53" s="135"/>
      <c r="I53" s="135"/>
      <c r="J53" s="135"/>
      <c r="K53" s="143"/>
      <c r="L53" s="143"/>
      <c r="M53" s="139"/>
      <c r="N53" s="151"/>
      <c r="O53" s="151"/>
      <c r="P53" s="194"/>
    </row>
    <row r="54" spans="1:18" s="8" customFormat="1" ht="36.75" customHeight="1">
      <c r="A54" s="293"/>
      <c r="B54" s="42" t="s">
        <v>167</v>
      </c>
      <c r="C54" s="120" t="s">
        <v>383</v>
      </c>
      <c r="D54" s="121"/>
      <c r="E54" s="121"/>
      <c r="F54" s="121"/>
      <c r="G54" s="131"/>
      <c r="H54" s="131"/>
      <c r="I54" s="131"/>
      <c r="J54" s="131"/>
      <c r="K54" s="146" t="s">
        <v>383</v>
      </c>
      <c r="L54" s="143"/>
      <c r="M54" s="139"/>
      <c r="N54" s="151" t="s">
        <v>383</v>
      </c>
      <c r="O54" s="151"/>
      <c r="P54" s="194"/>
    </row>
    <row r="55" spans="1:18" s="8" customFormat="1" ht="36.75" customHeight="1">
      <c r="A55" s="293"/>
      <c r="B55" s="42" t="s">
        <v>326</v>
      </c>
      <c r="C55" s="120" t="s">
        <v>383</v>
      </c>
      <c r="D55" s="121"/>
      <c r="E55" s="121"/>
      <c r="F55" s="121"/>
      <c r="G55" s="131"/>
      <c r="H55" s="131"/>
      <c r="I55" s="131"/>
      <c r="J55" s="131"/>
      <c r="K55" s="143"/>
      <c r="L55" s="143"/>
      <c r="M55" s="139"/>
      <c r="N55" s="151"/>
      <c r="O55" s="151"/>
      <c r="P55" s="194"/>
    </row>
    <row r="56" spans="1:18" s="8" customFormat="1" ht="36.75" customHeight="1">
      <c r="A56" s="293"/>
      <c r="B56" s="42" t="s">
        <v>366</v>
      </c>
      <c r="C56" s="120" t="s">
        <v>383</v>
      </c>
      <c r="D56" s="121"/>
      <c r="E56" s="121"/>
      <c r="F56" s="121"/>
      <c r="G56" s="131"/>
      <c r="H56" s="131"/>
      <c r="I56" s="131"/>
      <c r="J56" s="131"/>
      <c r="K56" s="146"/>
      <c r="L56" s="146"/>
      <c r="M56" s="139"/>
      <c r="N56" s="151"/>
      <c r="O56" s="151"/>
      <c r="P56" s="194" t="s">
        <v>383</v>
      </c>
    </row>
    <row r="57" spans="1:18" s="8" customFormat="1" ht="36.75" customHeight="1">
      <c r="A57" s="293"/>
      <c r="B57" s="42" t="s">
        <v>364</v>
      </c>
      <c r="C57" s="120"/>
      <c r="D57" s="121"/>
      <c r="E57" s="121"/>
      <c r="F57" s="121"/>
      <c r="G57" s="131"/>
      <c r="H57" s="131"/>
      <c r="I57" s="131"/>
      <c r="J57" s="131"/>
      <c r="K57" s="143"/>
      <c r="L57" s="143"/>
      <c r="M57" s="139"/>
      <c r="N57" s="151" t="s">
        <v>383</v>
      </c>
      <c r="O57" s="151"/>
      <c r="P57" s="194"/>
    </row>
    <row r="58" spans="1:18" s="8" customFormat="1" ht="36.75" customHeight="1">
      <c r="A58" s="293"/>
      <c r="B58" s="43" t="s">
        <v>380</v>
      </c>
      <c r="C58" s="124" t="s">
        <v>383</v>
      </c>
      <c r="D58" s="125"/>
      <c r="E58" s="125"/>
      <c r="F58" s="125"/>
      <c r="G58" s="132"/>
      <c r="H58" s="132"/>
      <c r="I58" s="132"/>
      <c r="J58" s="132"/>
      <c r="K58" s="144"/>
      <c r="L58" s="144"/>
      <c r="M58" s="140"/>
      <c r="N58" s="152" t="s">
        <v>383</v>
      </c>
      <c r="O58" s="152" t="s">
        <v>383</v>
      </c>
      <c r="P58" s="195" t="s">
        <v>383</v>
      </c>
    </row>
    <row r="59" spans="1:18" s="44" customFormat="1" ht="6.75" customHeight="1">
      <c r="A59" s="196"/>
      <c r="B59" s="149"/>
      <c r="C59" s="116"/>
      <c r="D59" s="117"/>
      <c r="E59" s="117"/>
      <c r="F59" s="117"/>
      <c r="G59" s="117"/>
      <c r="H59" s="117"/>
      <c r="I59" s="117"/>
      <c r="J59" s="117"/>
      <c r="K59" s="155"/>
      <c r="L59" s="155"/>
      <c r="M59" s="117"/>
      <c r="N59" s="117"/>
      <c r="O59" s="117"/>
      <c r="P59" s="117"/>
    </row>
    <row r="60" spans="1:18" s="8" customFormat="1" ht="36.75" customHeight="1">
      <c r="A60" s="295" t="s">
        <v>381</v>
      </c>
      <c r="B60" s="45" t="s">
        <v>197</v>
      </c>
      <c r="C60" s="126" t="s">
        <v>383</v>
      </c>
      <c r="D60" s="127" t="s">
        <v>383</v>
      </c>
      <c r="E60" s="127" t="s">
        <v>383</v>
      </c>
      <c r="F60" s="127"/>
      <c r="G60" s="133"/>
      <c r="H60" s="133"/>
      <c r="I60" s="133"/>
      <c r="J60" s="133"/>
      <c r="K60" s="147" t="s">
        <v>383</v>
      </c>
      <c r="L60" s="147" t="s">
        <v>383</v>
      </c>
      <c r="M60" s="141"/>
      <c r="N60" s="153" t="s">
        <v>383</v>
      </c>
      <c r="O60" s="241" t="s">
        <v>383</v>
      </c>
      <c r="P60" s="197"/>
    </row>
    <row r="61" spans="1:18" s="8" customFormat="1" ht="36.75" customHeight="1">
      <c r="A61" s="295"/>
      <c r="B61" s="42" t="s">
        <v>179</v>
      </c>
      <c r="C61" s="120"/>
      <c r="D61" s="121"/>
      <c r="E61" s="121"/>
      <c r="F61" s="121"/>
      <c r="G61" s="131"/>
      <c r="H61" s="131"/>
      <c r="I61" s="131"/>
      <c r="J61" s="131"/>
      <c r="K61" s="143"/>
      <c r="L61" s="146"/>
      <c r="M61" s="139"/>
      <c r="N61" s="151" t="s">
        <v>383</v>
      </c>
      <c r="O61" s="151"/>
      <c r="P61" s="194"/>
    </row>
    <row r="62" spans="1:18" s="8" customFormat="1" ht="36.75" customHeight="1">
      <c r="A62" s="295"/>
      <c r="B62" s="42" t="s">
        <v>382</v>
      </c>
      <c r="C62" s="120"/>
      <c r="D62" s="121"/>
      <c r="E62" s="121"/>
      <c r="F62" s="121"/>
      <c r="G62" s="131"/>
      <c r="H62" s="131"/>
      <c r="I62" s="131"/>
      <c r="J62" s="131"/>
      <c r="K62" s="143"/>
      <c r="L62" s="143"/>
      <c r="M62" s="139"/>
      <c r="N62" s="151" t="s">
        <v>383</v>
      </c>
      <c r="O62" s="151" t="s">
        <v>383</v>
      </c>
      <c r="P62" s="194"/>
    </row>
    <row r="63" spans="1:18" s="8" customFormat="1" ht="36.75" customHeight="1">
      <c r="A63" s="295"/>
      <c r="B63" s="42" t="s">
        <v>180</v>
      </c>
      <c r="C63" s="120" t="s">
        <v>383</v>
      </c>
      <c r="D63" s="121"/>
      <c r="E63" s="121"/>
      <c r="F63" s="121"/>
      <c r="G63" s="135"/>
      <c r="H63" s="135"/>
      <c r="I63" s="135"/>
      <c r="J63" s="135"/>
      <c r="K63" s="143" t="s">
        <v>383</v>
      </c>
      <c r="L63" s="143"/>
      <c r="M63" s="139"/>
      <c r="N63" s="151"/>
      <c r="O63" s="151"/>
      <c r="P63" s="194"/>
    </row>
    <row r="64" spans="1:18" s="8" customFormat="1" ht="36.75" customHeight="1">
      <c r="A64" s="295"/>
      <c r="B64" s="42" t="s">
        <v>181</v>
      </c>
      <c r="C64" s="120" t="s">
        <v>383</v>
      </c>
      <c r="D64" s="121"/>
      <c r="E64" s="121"/>
      <c r="F64" s="121"/>
      <c r="G64" s="131"/>
      <c r="H64" s="131"/>
      <c r="I64" s="131"/>
      <c r="J64" s="131"/>
      <c r="K64" s="143"/>
      <c r="L64" s="143"/>
      <c r="M64" s="139"/>
      <c r="N64" s="151"/>
      <c r="O64" s="151"/>
      <c r="P64" s="194"/>
    </row>
    <row r="65" spans="1:16" s="8" customFormat="1" ht="36.75" customHeight="1">
      <c r="A65" s="295"/>
      <c r="B65" s="42" t="s">
        <v>358</v>
      </c>
      <c r="C65" s="120"/>
      <c r="D65" s="121"/>
      <c r="E65" s="121"/>
      <c r="F65" s="121"/>
      <c r="G65" s="131"/>
      <c r="H65" s="131"/>
      <c r="I65" s="131"/>
      <c r="J65" s="131"/>
      <c r="K65" s="143" t="s">
        <v>383</v>
      </c>
      <c r="L65" s="143"/>
      <c r="M65" s="139"/>
      <c r="N65" s="151" t="s">
        <v>383</v>
      </c>
      <c r="O65" s="151"/>
      <c r="P65" s="194"/>
    </row>
    <row r="66" spans="1:16" s="8" customFormat="1" ht="36.75" customHeight="1">
      <c r="A66" s="295"/>
      <c r="B66" s="42" t="s">
        <v>222</v>
      </c>
      <c r="C66" s="120"/>
      <c r="D66" s="121"/>
      <c r="E66" s="121"/>
      <c r="F66" s="121"/>
      <c r="G66" s="135"/>
      <c r="H66" s="135"/>
      <c r="I66" s="135"/>
      <c r="J66" s="135"/>
      <c r="K66" s="143"/>
      <c r="L66" s="143"/>
      <c r="M66" s="139"/>
      <c r="N66" s="151" t="s">
        <v>383</v>
      </c>
      <c r="O66" s="151" t="s">
        <v>383</v>
      </c>
      <c r="P66" s="194"/>
    </row>
    <row r="67" spans="1:16" s="8" customFormat="1" ht="36.75" customHeight="1">
      <c r="A67" s="295"/>
      <c r="B67" s="42" t="s">
        <v>801</v>
      </c>
      <c r="C67" s="120"/>
      <c r="D67" s="121"/>
      <c r="E67" s="121"/>
      <c r="F67" s="121"/>
      <c r="G67" s="135"/>
      <c r="H67" s="135"/>
      <c r="I67" s="135"/>
      <c r="J67" s="135"/>
      <c r="K67" s="143"/>
      <c r="L67" s="143"/>
      <c r="M67" s="139"/>
      <c r="N67" s="151" t="s">
        <v>383</v>
      </c>
      <c r="O67" s="151"/>
      <c r="P67" s="194"/>
    </row>
    <row r="68" spans="1:16" s="8" customFormat="1" ht="36.75" customHeight="1">
      <c r="A68" s="295"/>
      <c r="B68" s="42" t="s">
        <v>185</v>
      </c>
      <c r="C68" s="120" t="s">
        <v>383</v>
      </c>
      <c r="D68" s="121" t="s">
        <v>383</v>
      </c>
      <c r="E68" s="121"/>
      <c r="F68" s="121"/>
      <c r="G68" s="131"/>
      <c r="H68" s="131"/>
      <c r="I68" s="131"/>
      <c r="J68" s="131"/>
      <c r="K68" s="143"/>
      <c r="L68" s="143" t="s">
        <v>383</v>
      </c>
      <c r="M68" s="139"/>
      <c r="N68" s="151" t="s">
        <v>383</v>
      </c>
      <c r="O68" s="151" t="s">
        <v>383</v>
      </c>
      <c r="P68" s="194"/>
    </row>
    <row r="69" spans="1:16" s="8" customFormat="1" ht="36.75" customHeight="1">
      <c r="A69" s="295"/>
      <c r="B69" s="42" t="s">
        <v>328</v>
      </c>
      <c r="C69" s="120" t="s">
        <v>383</v>
      </c>
      <c r="D69" s="121" t="s">
        <v>383</v>
      </c>
      <c r="E69" s="121" t="s">
        <v>383</v>
      </c>
      <c r="F69" s="121" t="s">
        <v>377</v>
      </c>
      <c r="G69" s="131"/>
      <c r="H69" s="131"/>
      <c r="I69" s="131"/>
      <c r="J69" s="131"/>
      <c r="K69" s="143"/>
      <c r="L69" s="143"/>
      <c r="M69" s="139"/>
      <c r="N69" s="151" t="s">
        <v>383</v>
      </c>
      <c r="O69" s="151"/>
      <c r="P69" s="194" t="s">
        <v>383</v>
      </c>
    </row>
    <row r="70" spans="1:16" s="8" customFormat="1" ht="36.75" customHeight="1">
      <c r="A70" s="295"/>
      <c r="B70" s="42" t="s">
        <v>225</v>
      </c>
      <c r="C70" s="120"/>
      <c r="D70" s="121"/>
      <c r="E70" s="121"/>
      <c r="F70" s="121"/>
      <c r="G70" s="131"/>
      <c r="H70" s="131"/>
      <c r="I70" s="131"/>
      <c r="J70" s="131"/>
      <c r="K70" s="143"/>
      <c r="L70" s="143"/>
      <c r="M70" s="139"/>
      <c r="N70" s="151" t="s">
        <v>383</v>
      </c>
      <c r="O70" s="151"/>
      <c r="P70" s="194"/>
    </row>
    <row r="71" spans="1:16" s="8" customFormat="1" ht="36.75" customHeight="1">
      <c r="A71" s="296"/>
      <c r="B71" s="48" t="s">
        <v>387</v>
      </c>
      <c r="C71" s="128"/>
      <c r="D71" s="129"/>
      <c r="E71" s="129"/>
      <c r="F71" s="129"/>
      <c r="G71" s="137"/>
      <c r="H71" s="137"/>
      <c r="I71" s="137"/>
      <c r="J71" s="137"/>
      <c r="K71" s="148"/>
      <c r="L71" s="148"/>
      <c r="M71" s="142"/>
      <c r="N71" s="154" t="s">
        <v>383</v>
      </c>
      <c r="O71" s="154"/>
      <c r="P71" s="199"/>
    </row>
    <row r="72" spans="1:16" s="44" customFormat="1" ht="6.75" customHeight="1">
      <c r="A72" s="196"/>
      <c r="B72" s="149"/>
      <c r="C72" s="116"/>
      <c r="D72" s="117"/>
      <c r="E72" s="117"/>
      <c r="F72" s="117"/>
      <c r="G72" s="117"/>
      <c r="H72" s="117"/>
      <c r="I72" s="117"/>
      <c r="J72" s="117"/>
      <c r="K72" s="155"/>
      <c r="L72" s="155"/>
      <c r="M72" s="117"/>
      <c r="N72" s="117"/>
      <c r="O72" s="117"/>
      <c r="P72" s="117"/>
    </row>
    <row r="73" spans="1:16" s="8" customFormat="1">
      <c r="A73" s="46"/>
      <c r="B73" s="47"/>
      <c r="C73" s="12">
        <f>COUNTA(C6:C71)</f>
        <v>24</v>
      </c>
      <c r="D73" s="12">
        <f t="shared" ref="D73:F73" si="0">COUNTA(D6:D71)</f>
        <v>9</v>
      </c>
      <c r="E73" s="12">
        <f t="shared" si="0"/>
        <v>9</v>
      </c>
      <c r="F73" s="12">
        <f t="shared" si="0"/>
        <v>10</v>
      </c>
      <c r="G73" s="12">
        <f t="shared" ref="G73:P73" si="1">COUNTA(G6:G71)</f>
        <v>11</v>
      </c>
      <c r="H73" s="12">
        <f t="shared" si="1"/>
        <v>11</v>
      </c>
      <c r="I73" s="12">
        <f t="shared" si="1"/>
        <v>11</v>
      </c>
      <c r="J73" s="12">
        <f t="shared" si="1"/>
        <v>6</v>
      </c>
      <c r="K73" s="12">
        <f t="shared" si="1"/>
        <v>13</v>
      </c>
      <c r="L73" s="12">
        <f t="shared" si="1"/>
        <v>9</v>
      </c>
      <c r="M73" s="12">
        <f t="shared" si="1"/>
        <v>3</v>
      </c>
      <c r="N73" s="12">
        <f t="shared" si="1"/>
        <v>34</v>
      </c>
      <c r="O73" s="12">
        <f t="shared" si="1"/>
        <v>24</v>
      </c>
      <c r="P73" s="12">
        <f t="shared" si="1"/>
        <v>16</v>
      </c>
    </row>
    <row r="74" spans="1:16" s="8" customFormat="1">
      <c r="A74" s="46"/>
      <c r="B74" s="47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</sheetData>
  <mergeCells count="13">
    <mergeCell ref="A6:A13"/>
    <mergeCell ref="A30:A33"/>
    <mergeCell ref="A36:A39"/>
    <mergeCell ref="A60:A71"/>
    <mergeCell ref="A41:A58"/>
    <mergeCell ref="A15:A25"/>
    <mergeCell ref="A27:A28"/>
    <mergeCell ref="A2:P2"/>
    <mergeCell ref="A4:B5"/>
    <mergeCell ref="C4:F4"/>
    <mergeCell ref="G4:J4"/>
    <mergeCell ref="K4:L4"/>
    <mergeCell ref="N4:P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4" fitToHeight="0" orientation="landscape" r:id="rId1"/>
  <headerFooter differentFirst="1">
    <oddFooter>&amp;C&amp;10Page &amp;P/&amp;N</oddFooter>
  </headerFooter>
  <rowBreaks count="3" manualBreakCount="3">
    <brk id="26" max="15" man="1"/>
    <brk id="40" max="15" man="1"/>
    <brk id="59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3">
    <pageSetUpPr fitToPage="1"/>
  </sheetPr>
  <dimension ref="A1:R693"/>
  <sheetViews>
    <sheetView showGridLines="0" view="pageBreakPreview" topLeftCell="A658" zoomScale="70" zoomScaleNormal="55" zoomScaleSheetLayoutView="70" workbookViewId="0">
      <selection activeCell="N1" sqref="B1:N694"/>
    </sheetView>
  </sheetViews>
  <sheetFormatPr baseColWidth="10" defaultColWidth="9.140625" defaultRowHeight="18"/>
  <cols>
    <col min="1" max="1" width="0.42578125" style="61" customWidth="1"/>
    <col min="2" max="2" width="12.28515625" style="61" customWidth="1"/>
    <col min="3" max="3" width="13.5703125" style="61" customWidth="1"/>
    <col min="4" max="4" width="20.7109375" style="61" customWidth="1"/>
    <col min="5" max="5" width="42.28515625" style="61" customWidth="1"/>
    <col min="6" max="6" width="19.140625" style="61" customWidth="1"/>
    <col min="7" max="7" width="24.28515625" style="61" customWidth="1"/>
    <col min="8" max="8" width="11.7109375" style="61" customWidth="1"/>
    <col min="9" max="9" width="13" style="61" customWidth="1"/>
    <col min="10" max="10" width="10.85546875" style="65" customWidth="1"/>
    <col min="11" max="11" width="13.140625" style="70" customWidth="1"/>
    <col min="12" max="12" width="12.28515625" style="65" customWidth="1"/>
    <col min="13" max="13" width="12.28515625" customWidth="1"/>
    <col min="14" max="14" width="12.28515625" style="61" customWidth="1"/>
    <col min="15" max="15" width="2.5703125" style="61" customWidth="1"/>
    <col min="16" max="16384" width="9.140625" style="61"/>
  </cols>
  <sheetData>
    <row r="1" spans="2:18">
      <c r="K1" s="226"/>
      <c r="L1" s="61"/>
      <c r="M1" s="61"/>
    </row>
    <row r="2" spans="2:18" ht="57" customHeight="1">
      <c r="B2" s="297" t="s">
        <v>334</v>
      </c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</row>
    <row r="3" spans="2:18" ht="15" customHeight="1">
      <c r="B3" s="224" t="s">
        <v>974</v>
      </c>
      <c r="C3" s="204"/>
      <c r="D3" s="187"/>
      <c r="E3" s="187"/>
      <c r="F3" s="187"/>
      <c r="G3" s="187"/>
      <c r="H3" s="187"/>
      <c r="I3" s="187"/>
      <c r="J3" s="187"/>
      <c r="K3" s="227"/>
      <c r="L3" s="187"/>
      <c r="M3" s="187"/>
      <c r="N3" s="187"/>
    </row>
    <row r="4" spans="2:18" ht="76.5" customHeight="1">
      <c r="B4" s="208" t="s">
        <v>908</v>
      </c>
      <c r="C4" s="208" t="s">
        <v>909</v>
      </c>
      <c r="D4" s="209" t="s">
        <v>0</v>
      </c>
      <c r="E4" s="209" t="s">
        <v>1</v>
      </c>
      <c r="F4" s="208" t="s">
        <v>910</v>
      </c>
      <c r="G4" s="208" t="s">
        <v>911</v>
      </c>
      <c r="H4" s="208" t="s">
        <v>959</v>
      </c>
      <c r="I4" s="208" t="s">
        <v>912</v>
      </c>
      <c r="J4" s="208" t="s">
        <v>960</v>
      </c>
      <c r="K4" s="208" t="s">
        <v>409</v>
      </c>
      <c r="L4" s="210" t="s">
        <v>913</v>
      </c>
      <c r="M4" s="210" t="s">
        <v>914</v>
      </c>
      <c r="N4" s="211" t="s">
        <v>927</v>
      </c>
    </row>
    <row r="5" spans="2:18" ht="15">
      <c r="B5" s="212" t="s">
        <v>915</v>
      </c>
      <c r="C5" s="213" t="s">
        <v>904</v>
      </c>
      <c r="D5" s="213" t="s">
        <v>810</v>
      </c>
      <c r="E5" s="213" t="s">
        <v>546</v>
      </c>
      <c r="F5" s="213" t="s">
        <v>10</v>
      </c>
      <c r="G5" s="213" t="s">
        <v>931</v>
      </c>
      <c r="H5" s="214">
        <v>1</v>
      </c>
      <c r="I5" s="213" t="s">
        <v>6</v>
      </c>
      <c r="J5" s="215">
        <v>1</v>
      </c>
      <c r="K5" s="228" t="s">
        <v>723</v>
      </c>
      <c r="L5" s="216">
        <v>53</v>
      </c>
      <c r="M5" s="216">
        <v>53</v>
      </c>
      <c r="N5" s="217">
        <v>53</v>
      </c>
      <c r="Q5" s="235"/>
      <c r="R5" s="235"/>
    </row>
    <row r="6" spans="2:18" ht="15">
      <c r="B6" s="218" t="s">
        <v>915</v>
      </c>
      <c r="C6" s="219" t="s">
        <v>904</v>
      </c>
      <c r="D6" s="219" t="s">
        <v>810</v>
      </c>
      <c r="E6" s="219" t="s">
        <v>547</v>
      </c>
      <c r="F6" s="219" t="s">
        <v>32</v>
      </c>
      <c r="G6" s="219" t="s">
        <v>932</v>
      </c>
      <c r="H6" s="220">
        <v>1</v>
      </c>
      <c r="I6" s="219" t="s">
        <v>6</v>
      </c>
      <c r="J6" s="221">
        <v>1</v>
      </c>
      <c r="K6" s="229" t="s">
        <v>723</v>
      </c>
      <c r="L6" s="222">
        <v>0.89</v>
      </c>
      <c r="M6" s="222">
        <v>0.89</v>
      </c>
      <c r="N6" s="223">
        <v>0.89</v>
      </c>
      <c r="Q6" s="235"/>
      <c r="R6" s="235"/>
    </row>
    <row r="7" spans="2:18" ht="15">
      <c r="B7" s="212" t="s">
        <v>915</v>
      </c>
      <c r="C7" s="213" t="s">
        <v>904</v>
      </c>
      <c r="D7" s="213" t="s">
        <v>810</v>
      </c>
      <c r="E7" s="213" t="s">
        <v>548</v>
      </c>
      <c r="F7" s="213" t="s">
        <v>33</v>
      </c>
      <c r="G7" s="213" t="s">
        <v>932</v>
      </c>
      <c r="H7" s="214">
        <v>1</v>
      </c>
      <c r="I7" s="213" t="s">
        <v>6</v>
      </c>
      <c r="J7" s="215">
        <v>1</v>
      </c>
      <c r="K7" s="228" t="s">
        <v>723</v>
      </c>
      <c r="L7" s="216">
        <v>18</v>
      </c>
      <c r="M7" s="216">
        <v>18</v>
      </c>
      <c r="N7" s="217">
        <v>18</v>
      </c>
      <c r="Q7" s="235"/>
      <c r="R7" s="235"/>
    </row>
    <row r="8" spans="2:18" ht="15">
      <c r="B8" s="218" t="s">
        <v>915</v>
      </c>
      <c r="C8" s="219" t="s">
        <v>904</v>
      </c>
      <c r="D8" s="219" t="s">
        <v>810</v>
      </c>
      <c r="E8" s="219" t="s">
        <v>21</v>
      </c>
      <c r="F8" s="219" t="s">
        <v>10</v>
      </c>
      <c r="G8" s="219" t="s">
        <v>932</v>
      </c>
      <c r="H8" s="220">
        <v>1</v>
      </c>
      <c r="I8" s="219" t="s">
        <v>6</v>
      </c>
      <c r="J8" s="221">
        <v>1</v>
      </c>
      <c r="K8" s="229" t="s">
        <v>723</v>
      </c>
      <c r="L8" s="222">
        <v>451</v>
      </c>
      <c r="M8" s="222">
        <v>451</v>
      </c>
      <c r="N8" s="223">
        <v>451</v>
      </c>
      <c r="Q8" s="235"/>
      <c r="R8" s="235"/>
    </row>
    <row r="9" spans="2:18" ht="15">
      <c r="B9" s="212" t="s">
        <v>915</v>
      </c>
      <c r="C9" s="213" t="s">
        <v>904</v>
      </c>
      <c r="D9" s="213" t="s">
        <v>810</v>
      </c>
      <c r="E9" s="213" t="s">
        <v>550</v>
      </c>
      <c r="F9" s="213" t="s">
        <v>32</v>
      </c>
      <c r="G9" s="213" t="s">
        <v>932</v>
      </c>
      <c r="H9" s="214">
        <v>1</v>
      </c>
      <c r="I9" s="213" t="s">
        <v>6</v>
      </c>
      <c r="J9" s="215">
        <v>1</v>
      </c>
      <c r="K9" s="228" t="s">
        <v>723</v>
      </c>
      <c r="L9" s="216">
        <v>0.221</v>
      </c>
      <c r="M9" s="216">
        <v>0.221</v>
      </c>
      <c r="N9" s="217">
        <v>0.221</v>
      </c>
      <c r="Q9" s="235"/>
      <c r="R9" s="235"/>
    </row>
    <row r="10" spans="2:18" ht="15">
      <c r="B10" s="218" t="s">
        <v>915</v>
      </c>
      <c r="C10" s="219" t="s">
        <v>904</v>
      </c>
      <c r="D10" s="219" t="s">
        <v>810</v>
      </c>
      <c r="E10" s="219" t="s">
        <v>22</v>
      </c>
      <c r="F10" s="219" t="s">
        <v>30</v>
      </c>
      <c r="G10" s="219" t="s">
        <v>932</v>
      </c>
      <c r="H10" s="220">
        <v>1</v>
      </c>
      <c r="I10" s="219" t="s">
        <v>6</v>
      </c>
      <c r="J10" s="221">
        <v>1</v>
      </c>
      <c r="K10" s="229" t="s">
        <v>723</v>
      </c>
      <c r="L10" s="222">
        <v>80</v>
      </c>
      <c r="M10" s="222">
        <v>80</v>
      </c>
      <c r="N10" s="223">
        <v>80</v>
      </c>
      <c r="Q10" s="235"/>
      <c r="R10" s="235"/>
    </row>
    <row r="11" spans="2:18" ht="15">
      <c r="B11" s="212" t="s">
        <v>915</v>
      </c>
      <c r="C11" s="213" t="s">
        <v>904</v>
      </c>
      <c r="D11" s="213" t="s">
        <v>810</v>
      </c>
      <c r="E11" s="213" t="s">
        <v>22</v>
      </c>
      <c r="F11" s="213" t="s">
        <v>33</v>
      </c>
      <c r="G11" s="213" t="s">
        <v>932</v>
      </c>
      <c r="H11" s="214">
        <v>1</v>
      </c>
      <c r="I11" s="213" t="s">
        <v>6</v>
      </c>
      <c r="J11" s="215">
        <v>1</v>
      </c>
      <c r="K11" s="228" t="s">
        <v>723</v>
      </c>
      <c r="L11" s="216">
        <v>15</v>
      </c>
      <c r="M11" s="216">
        <v>15</v>
      </c>
      <c r="N11" s="217">
        <v>15</v>
      </c>
      <c r="Q11" s="235"/>
      <c r="R11" s="235"/>
    </row>
    <row r="12" spans="2:18" ht="15">
      <c r="B12" s="218" t="s">
        <v>915</v>
      </c>
      <c r="C12" s="219" t="s">
        <v>904</v>
      </c>
      <c r="D12" s="219" t="s">
        <v>810</v>
      </c>
      <c r="E12" s="219" t="s">
        <v>551</v>
      </c>
      <c r="F12" s="219" t="s">
        <v>916</v>
      </c>
      <c r="G12" s="219" t="s">
        <v>932</v>
      </c>
      <c r="H12" s="220">
        <v>1</v>
      </c>
      <c r="I12" s="219" t="s">
        <v>6</v>
      </c>
      <c r="J12" s="221">
        <v>1</v>
      </c>
      <c r="K12" s="229" t="s">
        <v>723</v>
      </c>
      <c r="L12" s="222">
        <v>3.5000000000000003E-2</v>
      </c>
      <c r="M12" s="222">
        <v>3.5000000000000003E-2</v>
      </c>
      <c r="N12" s="223">
        <v>3.5000000000000003E-2</v>
      </c>
      <c r="Q12" s="235"/>
      <c r="R12" s="235"/>
    </row>
    <row r="13" spans="2:18" ht="15">
      <c r="B13" s="212" t="s">
        <v>915</v>
      </c>
      <c r="C13" s="213" t="s">
        <v>904</v>
      </c>
      <c r="D13" s="213" t="s">
        <v>810</v>
      </c>
      <c r="E13" s="213" t="s">
        <v>552</v>
      </c>
      <c r="F13" s="213" t="s">
        <v>33</v>
      </c>
      <c r="G13" s="213" t="s">
        <v>932</v>
      </c>
      <c r="H13" s="214">
        <v>1</v>
      </c>
      <c r="I13" s="213" t="s">
        <v>6</v>
      </c>
      <c r="J13" s="215">
        <v>1</v>
      </c>
      <c r="K13" s="228" t="s">
        <v>723</v>
      </c>
      <c r="L13" s="216">
        <v>32</v>
      </c>
      <c r="M13" s="216">
        <v>32</v>
      </c>
      <c r="N13" s="217">
        <v>32</v>
      </c>
      <c r="Q13" s="235"/>
      <c r="R13" s="235"/>
    </row>
    <row r="14" spans="2:18" ht="15">
      <c r="B14" s="218" t="s">
        <v>915</v>
      </c>
      <c r="C14" s="219" t="s">
        <v>904</v>
      </c>
      <c r="D14" s="219" t="s">
        <v>810</v>
      </c>
      <c r="E14" s="219" t="s">
        <v>555</v>
      </c>
      <c r="F14" s="219" t="s">
        <v>916</v>
      </c>
      <c r="G14" s="219" t="s">
        <v>932</v>
      </c>
      <c r="H14" s="220">
        <v>1</v>
      </c>
      <c r="I14" s="219" t="s">
        <v>6</v>
      </c>
      <c r="J14" s="221">
        <v>1</v>
      </c>
      <c r="K14" s="229" t="s">
        <v>723</v>
      </c>
      <c r="L14" s="222">
        <v>9.1999999999999993</v>
      </c>
      <c r="M14" s="222">
        <v>9.1999999999999993</v>
      </c>
      <c r="N14" s="223">
        <v>9.1999999999999993</v>
      </c>
      <c r="Q14" s="235"/>
      <c r="R14" s="235"/>
    </row>
    <row r="15" spans="2:18" ht="15">
      <c r="B15" s="212" t="s">
        <v>915</v>
      </c>
      <c r="C15" s="213" t="s">
        <v>904</v>
      </c>
      <c r="D15" s="213" t="s">
        <v>810</v>
      </c>
      <c r="E15" s="213" t="s">
        <v>554</v>
      </c>
      <c r="F15" s="213" t="s">
        <v>10</v>
      </c>
      <c r="G15" s="213" t="s">
        <v>931</v>
      </c>
      <c r="H15" s="214">
        <v>1</v>
      </c>
      <c r="I15" s="213" t="s">
        <v>6</v>
      </c>
      <c r="J15" s="215">
        <v>1</v>
      </c>
      <c r="K15" s="228" t="s">
        <v>723</v>
      </c>
      <c r="L15" s="216">
        <v>25.026</v>
      </c>
      <c r="M15" s="216">
        <v>25.026</v>
      </c>
      <c r="N15" s="217">
        <v>25.026</v>
      </c>
      <c r="Q15" s="235"/>
      <c r="R15" s="235"/>
    </row>
    <row r="16" spans="2:18" ht="15">
      <c r="B16" s="218" t="s">
        <v>915</v>
      </c>
      <c r="C16" s="219" t="s">
        <v>904</v>
      </c>
      <c r="D16" s="219" t="s">
        <v>810</v>
      </c>
      <c r="E16" s="219" t="s">
        <v>553</v>
      </c>
      <c r="F16" s="219" t="s">
        <v>33</v>
      </c>
      <c r="G16" s="219" t="s">
        <v>933</v>
      </c>
      <c r="H16" s="220">
        <v>1</v>
      </c>
      <c r="I16" s="219" t="s">
        <v>6</v>
      </c>
      <c r="J16" s="221">
        <v>1</v>
      </c>
      <c r="K16" s="229" t="s">
        <v>723</v>
      </c>
      <c r="L16" s="222">
        <v>20</v>
      </c>
      <c r="M16" s="222">
        <v>20</v>
      </c>
      <c r="N16" s="223">
        <v>20</v>
      </c>
      <c r="Q16" s="235"/>
      <c r="R16" s="235"/>
    </row>
    <row r="17" spans="2:18" ht="15">
      <c r="B17" s="212" t="s">
        <v>915</v>
      </c>
      <c r="C17" s="213" t="s">
        <v>904</v>
      </c>
      <c r="D17" s="213" t="s">
        <v>810</v>
      </c>
      <c r="E17" s="213" t="s">
        <v>556</v>
      </c>
      <c r="F17" s="213" t="s">
        <v>33</v>
      </c>
      <c r="G17" s="213" t="s">
        <v>932</v>
      </c>
      <c r="H17" s="214">
        <v>1</v>
      </c>
      <c r="I17" s="213" t="s">
        <v>6</v>
      </c>
      <c r="J17" s="215">
        <v>1</v>
      </c>
      <c r="K17" s="228" t="s">
        <v>723</v>
      </c>
      <c r="L17" s="216">
        <v>18</v>
      </c>
      <c r="M17" s="216">
        <v>18</v>
      </c>
      <c r="N17" s="217">
        <v>18</v>
      </c>
      <c r="Q17" s="235"/>
      <c r="R17" s="235"/>
    </row>
    <row r="18" spans="2:18" ht="15">
      <c r="B18" s="218" t="s">
        <v>915</v>
      </c>
      <c r="C18" s="219" t="s">
        <v>904</v>
      </c>
      <c r="D18" s="219" t="s">
        <v>810</v>
      </c>
      <c r="E18" s="219" t="s">
        <v>557</v>
      </c>
      <c r="F18" s="219" t="s">
        <v>7</v>
      </c>
      <c r="G18" s="219" t="s">
        <v>932</v>
      </c>
      <c r="H18" s="220">
        <v>1</v>
      </c>
      <c r="I18" s="219" t="s">
        <v>6</v>
      </c>
      <c r="J18" s="221">
        <v>1</v>
      </c>
      <c r="K18" s="229" t="s">
        <v>723</v>
      </c>
      <c r="L18" s="222">
        <v>12</v>
      </c>
      <c r="M18" s="222">
        <v>12</v>
      </c>
      <c r="N18" s="223">
        <v>12</v>
      </c>
      <c r="Q18" s="235"/>
      <c r="R18" s="235"/>
    </row>
    <row r="19" spans="2:18" ht="15">
      <c r="B19" s="212" t="s">
        <v>915</v>
      </c>
      <c r="C19" s="213" t="s">
        <v>904</v>
      </c>
      <c r="D19" s="213" t="s">
        <v>810</v>
      </c>
      <c r="E19" s="213" t="s">
        <v>559</v>
      </c>
      <c r="F19" s="213" t="s">
        <v>916</v>
      </c>
      <c r="G19" s="213" t="s">
        <v>932</v>
      </c>
      <c r="H19" s="214">
        <v>1</v>
      </c>
      <c r="I19" s="213" t="s">
        <v>6</v>
      </c>
      <c r="J19" s="215">
        <v>1</v>
      </c>
      <c r="K19" s="228" t="s">
        <v>723</v>
      </c>
      <c r="L19" s="216">
        <v>1.8</v>
      </c>
      <c r="M19" s="216">
        <v>1.8</v>
      </c>
      <c r="N19" s="217">
        <v>1.8</v>
      </c>
      <c r="Q19" s="235"/>
      <c r="R19" s="235"/>
    </row>
    <row r="20" spans="2:18" ht="15">
      <c r="B20" s="218" t="s">
        <v>915</v>
      </c>
      <c r="C20" s="219" t="s">
        <v>904</v>
      </c>
      <c r="D20" s="219" t="s">
        <v>810</v>
      </c>
      <c r="E20" s="219" t="s">
        <v>558</v>
      </c>
      <c r="F20" s="219" t="s">
        <v>7</v>
      </c>
      <c r="G20" s="219" t="s">
        <v>932</v>
      </c>
      <c r="H20" s="220">
        <v>1</v>
      </c>
      <c r="I20" s="219" t="s">
        <v>6</v>
      </c>
      <c r="J20" s="221">
        <v>1</v>
      </c>
      <c r="K20" s="229" t="s">
        <v>723</v>
      </c>
      <c r="L20" s="222">
        <v>8</v>
      </c>
      <c r="M20" s="222">
        <v>8</v>
      </c>
      <c r="N20" s="223">
        <v>8</v>
      </c>
      <c r="Q20" s="235"/>
      <c r="R20" s="235"/>
    </row>
    <row r="21" spans="2:18" ht="15">
      <c r="B21" s="212" t="s">
        <v>915</v>
      </c>
      <c r="C21" s="213" t="s">
        <v>904</v>
      </c>
      <c r="D21" s="213" t="s">
        <v>810</v>
      </c>
      <c r="E21" s="213" t="s">
        <v>561</v>
      </c>
      <c r="F21" s="213" t="s">
        <v>33</v>
      </c>
      <c r="G21" s="213" t="s">
        <v>932</v>
      </c>
      <c r="H21" s="214">
        <v>1</v>
      </c>
      <c r="I21" s="213" t="s">
        <v>6</v>
      </c>
      <c r="J21" s="215">
        <v>1</v>
      </c>
      <c r="K21" s="228" t="s">
        <v>723</v>
      </c>
      <c r="L21" s="216">
        <v>17</v>
      </c>
      <c r="M21" s="216">
        <v>17</v>
      </c>
      <c r="N21" s="217">
        <v>17</v>
      </c>
      <c r="Q21" s="235"/>
      <c r="R21" s="235"/>
    </row>
    <row r="22" spans="2:18" ht="15">
      <c r="B22" s="218" t="s">
        <v>915</v>
      </c>
      <c r="C22" s="219" t="s">
        <v>904</v>
      </c>
      <c r="D22" s="219" t="s">
        <v>810</v>
      </c>
      <c r="E22" s="219" t="s">
        <v>560</v>
      </c>
      <c r="F22" s="219" t="s">
        <v>916</v>
      </c>
      <c r="G22" s="219" t="s">
        <v>932</v>
      </c>
      <c r="H22" s="220">
        <v>1</v>
      </c>
      <c r="I22" s="219" t="s">
        <v>6</v>
      </c>
      <c r="J22" s="221">
        <v>1</v>
      </c>
      <c r="K22" s="229" t="s">
        <v>723</v>
      </c>
      <c r="L22" s="222">
        <v>0.1</v>
      </c>
      <c r="M22" s="222">
        <v>0.1</v>
      </c>
      <c r="N22" s="223">
        <v>0.1</v>
      </c>
      <c r="Q22" s="235"/>
      <c r="R22" s="235"/>
    </row>
    <row r="23" spans="2:18" ht="15">
      <c r="B23" s="212" t="s">
        <v>915</v>
      </c>
      <c r="C23" s="213" t="s">
        <v>904</v>
      </c>
      <c r="D23" s="213" t="s">
        <v>810</v>
      </c>
      <c r="E23" s="213" t="s">
        <v>29</v>
      </c>
      <c r="F23" s="213" t="s">
        <v>916</v>
      </c>
      <c r="G23" s="213" t="s">
        <v>932</v>
      </c>
      <c r="H23" s="214">
        <v>1</v>
      </c>
      <c r="I23" s="213" t="s">
        <v>6</v>
      </c>
      <c r="J23" s="215">
        <v>1</v>
      </c>
      <c r="K23" s="228" t="s">
        <v>723</v>
      </c>
      <c r="L23" s="216">
        <v>1164</v>
      </c>
      <c r="M23" s="216">
        <v>1164</v>
      </c>
      <c r="N23" s="217">
        <v>1164</v>
      </c>
      <c r="Q23" s="235"/>
      <c r="R23" s="235"/>
    </row>
    <row r="24" spans="2:18" ht="15">
      <c r="B24" s="218" t="s">
        <v>915</v>
      </c>
      <c r="C24" s="219" t="s">
        <v>904</v>
      </c>
      <c r="D24" s="219" t="s">
        <v>810</v>
      </c>
      <c r="E24" s="219" t="s">
        <v>562</v>
      </c>
      <c r="F24" s="219" t="s">
        <v>916</v>
      </c>
      <c r="G24" s="219" t="s">
        <v>932</v>
      </c>
      <c r="H24" s="220">
        <v>1</v>
      </c>
      <c r="I24" s="219" t="s">
        <v>6</v>
      </c>
      <c r="J24" s="221">
        <v>1</v>
      </c>
      <c r="K24" s="229" t="s">
        <v>723</v>
      </c>
      <c r="L24" s="222">
        <v>0.4</v>
      </c>
      <c r="M24" s="222">
        <v>0.4</v>
      </c>
      <c r="N24" s="223">
        <v>0.4</v>
      </c>
      <c r="Q24" s="235"/>
      <c r="R24" s="235"/>
    </row>
    <row r="25" spans="2:18" ht="15">
      <c r="B25" s="212" t="s">
        <v>915</v>
      </c>
      <c r="C25" s="213" t="s">
        <v>904</v>
      </c>
      <c r="D25" s="213" t="s">
        <v>810</v>
      </c>
      <c r="E25" s="213" t="s">
        <v>563</v>
      </c>
      <c r="F25" s="213" t="s">
        <v>7</v>
      </c>
      <c r="G25" s="213" t="s">
        <v>932</v>
      </c>
      <c r="H25" s="214">
        <v>1</v>
      </c>
      <c r="I25" s="213" t="s">
        <v>6</v>
      </c>
      <c r="J25" s="215">
        <v>1</v>
      </c>
      <c r="K25" s="228" t="s">
        <v>723</v>
      </c>
      <c r="L25" s="216">
        <v>4.5999999999999996</v>
      </c>
      <c r="M25" s="216">
        <v>4.5999999999999996</v>
      </c>
      <c r="N25" s="217">
        <v>4.5999999999999996</v>
      </c>
      <c r="Q25" s="235"/>
      <c r="R25" s="235"/>
    </row>
    <row r="26" spans="2:18" ht="15">
      <c r="B26" s="218" t="s">
        <v>915</v>
      </c>
      <c r="C26" s="219" t="s">
        <v>904</v>
      </c>
      <c r="D26" s="219" t="s">
        <v>810</v>
      </c>
      <c r="E26" s="219" t="s">
        <v>564</v>
      </c>
      <c r="F26" s="219" t="s">
        <v>33</v>
      </c>
      <c r="G26" s="219" t="s">
        <v>932</v>
      </c>
      <c r="H26" s="220">
        <v>1</v>
      </c>
      <c r="I26" s="219" t="s">
        <v>6</v>
      </c>
      <c r="J26" s="221">
        <v>1</v>
      </c>
      <c r="K26" s="229" t="s">
        <v>723</v>
      </c>
      <c r="L26" s="222">
        <v>18</v>
      </c>
      <c r="M26" s="222">
        <v>18</v>
      </c>
      <c r="N26" s="223">
        <v>18</v>
      </c>
      <c r="Q26" s="235"/>
      <c r="R26" s="235"/>
    </row>
    <row r="27" spans="2:18" ht="15">
      <c r="B27" s="212" t="s">
        <v>915</v>
      </c>
      <c r="C27" s="213" t="s">
        <v>904</v>
      </c>
      <c r="D27" s="213" t="s">
        <v>810</v>
      </c>
      <c r="E27" s="213" t="s">
        <v>15</v>
      </c>
      <c r="F27" s="213" t="s">
        <v>12</v>
      </c>
      <c r="G27" s="213" t="s">
        <v>932</v>
      </c>
      <c r="H27" s="214">
        <v>1</v>
      </c>
      <c r="I27" s="213" t="s">
        <v>6</v>
      </c>
      <c r="J27" s="215">
        <v>1</v>
      </c>
      <c r="K27" s="228" t="s">
        <v>723</v>
      </c>
      <c r="L27" s="216">
        <v>2472</v>
      </c>
      <c r="M27" s="216">
        <v>2472</v>
      </c>
      <c r="N27" s="217">
        <v>2472</v>
      </c>
      <c r="Q27" s="235"/>
      <c r="R27" s="235"/>
    </row>
    <row r="28" spans="2:18" ht="15">
      <c r="B28" s="218" t="s">
        <v>915</v>
      </c>
      <c r="C28" s="219" t="s">
        <v>904</v>
      </c>
      <c r="D28" s="219" t="s">
        <v>810</v>
      </c>
      <c r="E28" s="219" t="s">
        <v>565</v>
      </c>
      <c r="F28" s="219" t="s">
        <v>7</v>
      </c>
      <c r="G28" s="219" t="s">
        <v>932</v>
      </c>
      <c r="H28" s="220">
        <v>1</v>
      </c>
      <c r="I28" s="219" t="s">
        <v>6</v>
      </c>
      <c r="J28" s="221">
        <v>1</v>
      </c>
      <c r="K28" s="229" t="s">
        <v>723</v>
      </c>
      <c r="L28" s="222">
        <v>10</v>
      </c>
      <c r="M28" s="222">
        <v>10</v>
      </c>
      <c r="N28" s="223">
        <v>10</v>
      </c>
      <c r="Q28" s="235"/>
      <c r="R28" s="235"/>
    </row>
    <row r="29" spans="2:18" ht="15">
      <c r="B29" s="212" t="s">
        <v>915</v>
      </c>
      <c r="C29" s="213" t="s">
        <v>904</v>
      </c>
      <c r="D29" s="213" t="s">
        <v>810</v>
      </c>
      <c r="E29" s="213" t="s">
        <v>23</v>
      </c>
      <c r="F29" s="213" t="s">
        <v>10</v>
      </c>
      <c r="G29" s="213" t="s">
        <v>932</v>
      </c>
      <c r="H29" s="214">
        <v>1</v>
      </c>
      <c r="I29" s="213" t="s">
        <v>6</v>
      </c>
      <c r="J29" s="215">
        <v>1</v>
      </c>
      <c r="K29" s="228" t="s">
        <v>723</v>
      </c>
      <c r="L29" s="216">
        <v>78</v>
      </c>
      <c r="M29" s="216">
        <v>78</v>
      </c>
      <c r="N29" s="217">
        <v>78</v>
      </c>
      <c r="Q29" s="235"/>
      <c r="R29" s="235"/>
    </row>
    <row r="30" spans="2:18" ht="15">
      <c r="B30" s="218" t="s">
        <v>915</v>
      </c>
      <c r="C30" s="219" t="s">
        <v>904</v>
      </c>
      <c r="D30" s="219" t="s">
        <v>810</v>
      </c>
      <c r="E30" s="219" t="s">
        <v>23</v>
      </c>
      <c r="F30" s="219" t="s">
        <v>10</v>
      </c>
      <c r="G30" s="219" t="s">
        <v>932</v>
      </c>
      <c r="H30" s="220">
        <v>1</v>
      </c>
      <c r="I30" s="219" t="s">
        <v>6</v>
      </c>
      <c r="J30" s="221">
        <v>1</v>
      </c>
      <c r="K30" s="229" t="s">
        <v>723</v>
      </c>
      <c r="L30" s="222">
        <v>460</v>
      </c>
      <c r="M30" s="222">
        <v>460</v>
      </c>
      <c r="N30" s="223">
        <v>460</v>
      </c>
      <c r="Q30" s="235"/>
      <c r="R30" s="235"/>
    </row>
    <row r="31" spans="2:18" ht="15">
      <c r="B31" s="212" t="s">
        <v>915</v>
      </c>
      <c r="C31" s="213" t="s">
        <v>904</v>
      </c>
      <c r="D31" s="213" t="s">
        <v>810</v>
      </c>
      <c r="E31" s="213" t="s">
        <v>566</v>
      </c>
      <c r="F31" s="213" t="s">
        <v>32</v>
      </c>
      <c r="G31" s="213" t="s">
        <v>932</v>
      </c>
      <c r="H31" s="214">
        <v>1</v>
      </c>
      <c r="I31" s="213" t="s">
        <v>6</v>
      </c>
      <c r="J31" s="215">
        <v>1</v>
      </c>
      <c r="K31" s="228" t="s">
        <v>723</v>
      </c>
      <c r="L31" s="216">
        <v>0.24199999999999999</v>
      </c>
      <c r="M31" s="216">
        <v>0.24199999999999999</v>
      </c>
      <c r="N31" s="217">
        <v>0.24199999999999999</v>
      </c>
      <c r="Q31" s="235"/>
      <c r="R31" s="235"/>
    </row>
    <row r="32" spans="2:18" ht="15">
      <c r="B32" s="218" t="s">
        <v>915</v>
      </c>
      <c r="C32" s="219" t="s">
        <v>904</v>
      </c>
      <c r="D32" s="219" t="s">
        <v>810</v>
      </c>
      <c r="E32" s="219" t="s">
        <v>549</v>
      </c>
      <c r="F32" s="219" t="s">
        <v>7</v>
      </c>
      <c r="G32" s="219" t="s">
        <v>932</v>
      </c>
      <c r="H32" s="220">
        <v>1</v>
      </c>
      <c r="I32" s="219" t="s">
        <v>6</v>
      </c>
      <c r="J32" s="221">
        <v>1</v>
      </c>
      <c r="K32" s="229" t="s">
        <v>723</v>
      </c>
      <c r="L32" s="222">
        <v>4.0999999999999996</v>
      </c>
      <c r="M32" s="222">
        <v>4.0999999999999996</v>
      </c>
      <c r="N32" s="223">
        <v>4.0999999999999996</v>
      </c>
      <c r="Q32" s="235"/>
      <c r="R32" s="235"/>
    </row>
    <row r="33" spans="2:18" ht="15">
      <c r="B33" s="212" t="s">
        <v>915</v>
      </c>
      <c r="C33" s="213" t="s">
        <v>904</v>
      </c>
      <c r="D33" s="213" t="s">
        <v>810</v>
      </c>
      <c r="E33" s="213" t="s">
        <v>888</v>
      </c>
      <c r="F33" s="213" t="s">
        <v>7</v>
      </c>
      <c r="G33" s="213" t="s">
        <v>932</v>
      </c>
      <c r="H33" s="214">
        <v>0.498</v>
      </c>
      <c r="I33" s="213" t="s">
        <v>9</v>
      </c>
      <c r="J33" s="215">
        <v>0.498</v>
      </c>
      <c r="K33" s="228" t="s">
        <v>723</v>
      </c>
      <c r="L33" s="216">
        <v>9</v>
      </c>
      <c r="M33" s="216">
        <v>4.4820000000000002</v>
      </c>
      <c r="N33" s="217">
        <v>4.4820000000000002</v>
      </c>
      <c r="Q33" s="235"/>
      <c r="R33" s="235"/>
    </row>
    <row r="34" spans="2:18" ht="15">
      <c r="B34" s="218" t="s">
        <v>915</v>
      </c>
      <c r="C34" s="219" t="s">
        <v>904</v>
      </c>
      <c r="D34" s="219" t="s">
        <v>810</v>
      </c>
      <c r="E34" s="219" t="s">
        <v>567</v>
      </c>
      <c r="F34" s="219" t="s">
        <v>7</v>
      </c>
      <c r="G34" s="219" t="s">
        <v>932</v>
      </c>
      <c r="H34" s="220">
        <v>1</v>
      </c>
      <c r="I34" s="219" t="s">
        <v>6</v>
      </c>
      <c r="J34" s="221">
        <v>1</v>
      </c>
      <c r="K34" s="229" t="s">
        <v>723</v>
      </c>
      <c r="L34" s="222">
        <v>4</v>
      </c>
      <c r="M34" s="222">
        <v>4</v>
      </c>
      <c r="N34" s="223">
        <v>4</v>
      </c>
      <c r="Q34" s="235"/>
      <c r="R34" s="235"/>
    </row>
    <row r="35" spans="2:18" ht="15">
      <c r="B35" s="212" t="s">
        <v>915</v>
      </c>
      <c r="C35" s="213" t="s">
        <v>904</v>
      </c>
      <c r="D35" s="213" t="s">
        <v>810</v>
      </c>
      <c r="E35" s="213" t="s">
        <v>934</v>
      </c>
      <c r="F35" s="213" t="s">
        <v>7</v>
      </c>
      <c r="G35" s="213" t="s">
        <v>932</v>
      </c>
      <c r="H35" s="214">
        <v>0.5</v>
      </c>
      <c r="I35" s="213" t="s">
        <v>9</v>
      </c>
      <c r="J35" s="215">
        <v>0.5</v>
      </c>
      <c r="K35" s="228" t="s">
        <v>971</v>
      </c>
      <c r="L35" s="216">
        <v>2</v>
      </c>
      <c r="M35" s="216">
        <v>1</v>
      </c>
      <c r="N35" s="217">
        <v>1</v>
      </c>
      <c r="Q35" s="235"/>
      <c r="R35" s="235"/>
    </row>
    <row r="36" spans="2:18" ht="15">
      <c r="B36" s="218" t="s">
        <v>915</v>
      </c>
      <c r="C36" s="219" t="s">
        <v>904</v>
      </c>
      <c r="D36" s="219" t="s">
        <v>810</v>
      </c>
      <c r="E36" s="219" t="s">
        <v>935</v>
      </c>
      <c r="F36" s="219" t="s">
        <v>7</v>
      </c>
      <c r="G36" s="219" t="s">
        <v>932</v>
      </c>
      <c r="H36" s="220">
        <v>0.5</v>
      </c>
      <c r="I36" s="219" t="s">
        <v>9</v>
      </c>
      <c r="J36" s="221">
        <v>0.5</v>
      </c>
      <c r="K36" s="229" t="s">
        <v>971</v>
      </c>
      <c r="L36" s="222">
        <v>6</v>
      </c>
      <c r="M36" s="222">
        <v>3</v>
      </c>
      <c r="N36" s="223">
        <v>3</v>
      </c>
      <c r="Q36" s="235"/>
      <c r="R36" s="235"/>
    </row>
    <row r="37" spans="2:18" ht="15">
      <c r="B37" s="212" t="s">
        <v>915</v>
      </c>
      <c r="C37" s="213" t="s">
        <v>904</v>
      </c>
      <c r="D37" s="213" t="s">
        <v>810</v>
      </c>
      <c r="E37" s="213" t="s">
        <v>988</v>
      </c>
      <c r="F37" s="213" t="s">
        <v>7</v>
      </c>
      <c r="G37" s="213" t="s">
        <v>932</v>
      </c>
      <c r="H37" s="214">
        <v>0.5</v>
      </c>
      <c r="I37" s="213" t="s">
        <v>9</v>
      </c>
      <c r="J37" s="215">
        <v>0.5</v>
      </c>
      <c r="K37" s="228" t="s">
        <v>971</v>
      </c>
      <c r="L37" s="216">
        <v>6</v>
      </c>
      <c r="M37" s="216">
        <v>3</v>
      </c>
      <c r="N37" s="217">
        <v>3</v>
      </c>
      <c r="Q37" s="235"/>
      <c r="R37" s="235"/>
    </row>
    <row r="38" spans="2:18" ht="15">
      <c r="B38" s="218" t="s">
        <v>915</v>
      </c>
      <c r="C38" s="219" t="s">
        <v>904</v>
      </c>
      <c r="D38" s="219" t="s">
        <v>810</v>
      </c>
      <c r="E38" s="219" t="s">
        <v>936</v>
      </c>
      <c r="F38" s="219" t="s">
        <v>7</v>
      </c>
      <c r="G38" s="219" t="s">
        <v>932</v>
      </c>
      <c r="H38" s="220">
        <v>0.5</v>
      </c>
      <c r="I38" s="219" t="s">
        <v>9</v>
      </c>
      <c r="J38" s="221">
        <v>0.5</v>
      </c>
      <c r="K38" s="229" t="s">
        <v>971</v>
      </c>
      <c r="L38" s="222">
        <v>14</v>
      </c>
      <c r="M38" s="222">
        <v>7</v>
      </c>
      <c r="N38" s="223">
        <v>7</v>
      </c>
      <c r="Q38" s="235"/>
      <c r="R38" s="235"/>
    </row>
    <row r="39" spans="2:18" ht="15">
      <c r="B39" s="212" t="s">
        <v>915</v>
      </c>
      <c r="C39" s="213" t="s">
        <v>904</v>
      </c>
      <c r="D39" s="213" t="s">
        <v>810</v>
      </c>
      <c r="E39" s="213" t="s">
        <v>568</v>
      </c>
      <c r="F39" s="213" t="s">
        <v>916</v>
      </c>
      <c r="G39" s="213" t="s">
        <v>932</v>
      </c>
      <c r="H39" s="214">
        <v>1</v>
      </c>
      <c r="I39" s="213" t="s">
        <v>6</v>
      </c>
      <c r="J39" s="215">
        <v>1</v>
      </c>
      <c r="K39" s="228" t="s">
        <v>723</v>
      </c>
      <c r="L39" s="216">
        <v>8.1</v>
      </c>
      <c r="M39" s="216">
        <v>8.1</v>
      </c>
      <c r="N39" s="217">
        <v>8.1</v>
      </c>
      <c r="Q39" s="235"/>
      <c r="R39" s="235"/>
    </row>
    <row r="40" spans="2:18" ht="15">
      <c r="B40" s="218" t="s">
        <v>915</v>
      </c>
      <c r="C40" s="219" t="s">
        <v>904</v>
      </c>
      <c r="D40" s="219" t="s">
        <v>810</v>
      </c>
      <c r="E40" s="219" t="s">
        <v>24</v>
      </c>
      <c r="F40" s="219" t="s">
        <v>10</v>
      </c>
      <c r="G40" s="219" t="s">
        <v>932</v>
      </c>
      <c r="H40" s="220">
        <v>1</v>
      </c>
      <c r="I40" s="219" t="s">
        <v>6</v>
      </c>
      <c r="J40" s="221">
        <v>1</v>
      </c>
      <c r="K40" s="229" t="s">
        <v>723</v>
      </c>
      <c r="L40" s="222">
        <v>480.3</v>
      </c>
      <c r="M40" s="222">
        <v>480.3</v>
      </c>
      <c r="N40" s="223">
        <v>480.3</v>
      </c>
      <c r="Q40" s="235"/>
      <c r="R40" s="235"/>
    </row>
    <row r="41" spans="2:18" ht="15">
      <c r="B41" s="212" t="s">
        <v>915</v>
      </c>
      <c r="C41" s="213" t="s">
        <v>904</v>
      </c>
      <c r="D41" s="213" t="s">
        <v>810</v>
      </c>
      <c r="E41" s="213" t="s">
        <v>24</v>
      </c>
      <c r="F41" s="213" t="s">
        <v>7</v>
      </c>
      <c r="G41" s="213" t="s">
        <v>932</v>
      </c>
      <c r="H41" s="214">
        <v>1</v>
      </c>
      <c r="I41" s="213" t="s">
        <v>6</v>
      </c>
      <c r="J41" s="215">
        <v>1</v>
      </c>
      <c r="K41" s="228" t="s">
        <v>723</v>
      </c>
      <c r="L41" s="216">
        <v>2.4</v>
      </c>
      <c r="M41" s="216">
        <v>2.4</v>
      </c>
      <c r="N41" s="217">
        <v>2.4</v>
      </c>
      <c r="Q41" s="235"/>
      <c r="R41" s="235"/>
    </row>
    <row r="42" spans="2:18" ht="15">
      <c r="B42" s="218" t="s">
        <v>915</v>
      </c>
      <c r="C42" s="219" t="s">
        <v>904</v>
      </c>
      <c r="D42" s="219" t="s">
        <v>810</v>
      </c>
      <c r="E42" s="219" t="s">
        <v>569</v>
      </c>
      <c r="F42" s="219" t="s">
        <v>7</v>
      </c>
      <c r="G42" s="219" t="s">
        <v>932</v>
      </c>
      <c r="H42" s="220">
        <v>1</v>
      </c>
      <c r="I42" s="219" t="s">
        <v>6</v>
      </c>
      <c r="J42" s="221">
        <v>0.7</v>
      </c>
      <c r="K42" s="229" t="s">
        <v>723</v>
      </c>
      <c r="L42" s="222">
        <v>12</v>
      </c>
      <c r="M42" s="222">
        <v>12</v>
      </c>
      <c r="N42" s="223">
        <v>8.4</v>
      </c>
      <c r="Q42" s="235"/>
      <c r="R42" s="235"/>
    </row>
    <row r="43" spans="2:18" ht="15">
      <c r="B43" s="212" t="s">
        <v>915</v>
      </c>
      <c r="C43" s="213" t="s">
        <v>904</v>
      </c>
      <c r="D43" s="213" t="s">
        <v>810</v>
      </c>
      <c r="E43" s="213" t="s">
        <v>570</v>
      </c>
      <c r="F43" s="213" t="s">
        <v>33</v>
      </c>
      <c r="G43" s="213" t="s">
        <v>932</v>
      </c>
      <c r="H43" s="214">
        <v>1</v>
      </c>
      <c r="I43" s="213" t="s">
        <v>6</v>
      </c>
      <c r="J43" s="215">
        <v>1</v>
      </c>
      <c r="K43" s="228" t="s">
        <v>723</v>
      </c>
      <c r="L43" s="216">
        <v>18</v>
      </c>
      <c r="M43" s="216">
        <v>18</v>
      </c>
      <c r="N43" s="217">
        <v>18</v>
      </c>
      <c r="Q43" s="235"/>
      <c r="R43" s="235"/>
    </row>
    <row r="44" spans="2:18" ht="15">
      <c r="B44" s="218" t="s">
        <v>915</v>
      </c>
      <c r="C44" s="219" t="s">
        <v>904</v>
      </c>
      <c r="D44" s="219" t="s">
        <v>810</v>
      </c>
      <c r="E44" s="219" t="s">
        <v>571</v>
      </c>
      <c r="F44" s="219" t="s">
        <v>7</v>
      </c>
      <c r="G44" s="219" t="s">
        <v>932</v>
      </c>
      <c r="H44" s="220">
        <v>1</v>
      </c>
      <c r="I44" s="219" t="s">
        <v>6</v>
      </c>
      <c r="J44" s="221">
        <v>0.7</v>
      </c>
      <c r="K44" s="229" t="s">
        <v>723</v>
      </c>
      <c r="L44" s="222">
        <v>4</v>
      </c>
      <c r="M44" s="222">
        <v>4</v>
      </c>
      <c r="N44" s="223">
        <v>2.8</v>
      </c>
      <c r="Q44" s="235"/>
      <c r="R44" s="235"/>
    </row>
    <row r="45" spans="2:18" ht="15">
      <c r="B45" s="212" t="s">
        <v>915</v>
      </c>
      <c r="C45" s="213" t="s">
        <v>904</v>
      </c>
      <c r="D45" s="213" t="s">
        <v>810</v>
      </c>
      <c r="E45" s="213" t="s">
        <v>572</v>
      </c>
      <c r="F45" s="213" t="s">
        <v>10</v>
      </c>
      <c r="G45" s="213" t="s">
        <v>933</v>
      </c>
      <c r="H45" s="214">
        <v>1</v>
      </c>
      <c r="I45" s="213" t="s">
        <v>6</v>
      </c>
      <c r="J45" s="215">
        <v>1</v>
      </c>
      <c r="K45" s="228" t="s">
        <v>723</v>
      </c>
      <c r="L45" s="216">
        <v>94</v>
      </c>
      <c r="M45" s="216">
        <v>94</v>
      </c>
      <c r="N45" s="217">
        <v>94</v>
      </c>
      <c r="Q45" s="235"/>
      <c r="R45" s="235"/>
    </row>
    <row r="46" spans="2:18" ht="15">
      <c r="B46" s="218" t="s">
        <v>915</v>
      </c>
      <c r="C46" s="219" t="s">
        <v>904</v>
      </c>
      <c r="D46" s="219" t="s">
        <v>810</v>
      </c>
      <c r="E46" s="219" t="s">
        <v>573</v>
      </c>
      <c r="F46" s="219" t="s">
        <v>7</v>
      </c>
      <c r="G46" s="219" t="s">
        <v>932</v>
      </c>
      <c r="H46" s="220">
        <v>1</v>
      </c>
      <c r="I46" s="219" t="s">
        <v>6</v>
      </c>
      <c r="J46" s="221">
        <v>0.7</v>
      </c>
      <c r="K46" s="229" t="s">
        <v>723</v>
      </c>
      <c r="L46" s="222">
        <v>0.66</v>
      </c>
      <c r="M46" s="222">
        <v>0.66</v>
      </c>
      <c r="N46" s="223">
        <v>0.46200000000000002</v>
      </c>
      <c r="Q46" s="235"/>
      <c r="R46" s="235"/>
    </row>
    <row r="47" spans="2:18" ht="15">
      <c r="B47" s="212" t="s">
        <v>915</v>
      </c>
      <c r="C47" s="213" t="s">
        <v>904</v>
      </c>
      <c r="D47" s="213" t="s">
        <v>810</v>
      </c>
      <c r="E47" s="213" t="s">
        <v>574</v>
      </c>
      <c r="F47" s="213" t="s">
        <v>32</v>
      </c>
      <c r="G47" s="213" t="s">
        <v>932</v>
      </c>
      <c r="H47" s="214">
        <v>1</v>
      </c>
      <c r="I47" s="213" t="s">
        <v>6</v>
      </c>
      <c r="J47" s="215">
        <v>1</v>
      </c>
      <c r="K47" s="228" t="s">
        <v>723</v>
      </c>
      <c r="L47" s="216">
        <v>1.077</v>
      </c>
      <c r="M47" s="216">
        <v>1.077</v>
      </c>
      <c r="N47" s="217">
        <v>1.077</v>
      </c>
      <c r="Q47" s="235"/>
      <c r="R47" s="235"/>
    </row>
    <row r="48" spans="2:18" ht="15">
      <c r="B48" s="218" t="s">
        <v>915</v>
      </c>
      <c r="C48" s="219" t="s">
        <v>904</v>
      </c>
      <c r="D48" s="219" t="s">
        <v>810</v>
      </c>
      <c r="E48" s="219" t="s">
        <v>591</v>
      </c>
      <c r="F48" s="219" t="s">
        <v>916</v>
      </c>
      <c r="G48" s="219" t="s">
        <v>932</v>
      </c>
      <c r="H48" s="220">
        <v>1</v>
      </c>
      <c r="I48" s="219" t="s">
        <v>6</v>
      </c>
      <c r="J48" s="221">
        <v>1</v>
      </c>
      <c r="K48" s="229" t="s">
        <v>723</v>
      </c>
      <c r="L48" s="222">
        <v>1.9</v>
      </c>
      <c r="M48" s="222">
        <v>1.9</v>
      </c>
      <c r="N48" s="223">
        <v>1.9</v>
      </c>
      <c r="Q48" s="235"/>
      <c r="R48" s="235"/>
    </row>
    <row r="49" spans="2:18" ht="15">
      <c r="B49" s="212" t="s">
        <v>915</v>
      </c>
      <c r="C49" s="213" t="s">
        <v>904</v>
      </c>
      <c r="D49" s="213" t="s">
        <v>810</v>
      </c>
      <c r="E49" s="213" t="s">
        <v>576</v>
      </c>
      <c r="F49" s="213" t="s">
        <v>10</v>
      </c>
      <c r="G49" s="213" t="s">
        <v>937</v>
      </c>
      <c r="H49" s="214">
        <v>1</v>
      </c>
      <c r="I49" s="213" t="s">
        <v>6</v>
      </c>
      <c r="J49" s="215">
        <v>1</v>
      </c>
      <c r="K49" s="228" t="s">
        <v>723</v>
      </c>
      <c r="L49" s="216">
        <v>43</v>
      </c>
      <c r="M49" s="216">
        <v>43</v>
      </c>
      <c r="N49" s="217">
        <v>43</v>
      </c>
      <c r="Q49" s="235"/>
      <c r="R49" s="235"/>
    </row>
    <row r="50" spans="2:18" ht="15">
      <c r="B50" s="218" t="s">
        <v>915</v>
      </c>
      <c r="C50" s="219" t="s">
        <v>904</v>
      </c>
      <c r="D50" s="219" t="s">
        <v>810</v>
      </c>
      <c r="E50" s="219" t="s">
        <v>575</v>
      </c>
      <c r="F50" s="219" t="s">
        <v>7</v>
      </c>
      <c r="G50" s="219" t="s">
        <v>932</v>
      </c>
      <c r="H50" s="220">
        <v>1</v>
      </c>
      <c r="I50" s="219" t="s">
        <v>6</v>
      </c>
      <c r="J50" s="221">
        <v>0.7</v>
      </c>
      <c r="K50" s="229" t="s">
        <v>723</v>
      </c>
      <c r="L50" s="222">
        <v>8</v>
      </c>
      <c r="M50" s="222">
        <v>8</v>
      </c>
      <c r="N50" s="223">
        <v>5.6</v>
      </c>
      <c r="Q50" s="235"/>
      <c r="R50" s="235"/>
    </row>
    <row r="51" spans="2:18" ht="15">
      <c r="B51" s="212" t="s">
        <v>915</v>
      </c>
      <c r="C51" s="213" t="s">
        <v>904</v>
      </c>
      <c r="D51" s="213" t="s">
        <v>810</v>
      </c>
      <c r="E51" s="213" t="s">
        <v>577</v>
      </c>
      <c r="F51" s="213" t="s">
        <v>32</v>
      </c>
      <c r="G51" s="213" t="s">
        <v>932</v>
      </c>
      <c r="H51" s="214">
        <v>1</v>
      </c>
      <c r="I51" s="213" t="s">
        <v>6</v>
      </c>
      <c r="J51" s="215">
        <v>1</v>
      </c>
      <c r="K51" s="228" t="s">
        <v>723</v>
      </c>
      <c r="L51" s="216">
        <v>7.0999999999999994E-2</v>
      </c>
      <c r="M51" s="216">
        <v>7.0999999999999994E-2</v>
      </c>
      <c r="N51" s="217">
        <v>7.0999999999999994E-2</v>
      </c>
      <c r="Q51" s="235"/>
      <c r="R51" s="235"/>
    </row>
    <row r="52" spans="2:18" ht="15">
      <c r="B52" s="218" t="s">
        <v>915</v>
      </c>
      <c r="C52" s="219" t="s">
        <v>904</v>
      </c>
      <c r="D52" s="219" t="s">
        <v>810</v>
      </c>
      <c r="E52" s="219" t="s">
        <v>774</v>
      </c>
      <c r="F52" s="219" t="s">
        <v>7</v>
      </c>
      <c r="G52" s="219" t="s">
        <v>932</v>
      </c>
      <c r="H52" s="220">
        <v>1</v>
      </c>
      <c r="I52" s="219" t="s">
        <v>6</v>
      </c>
      <c r="J52" s="221">
        <v>1</v>
      </c>
      <c r="K52" s="229" t="s">
        <v>723</v>
      </c>
      <c r="L52" s="222">
        <v>14.35</v>
      </c>
      <c r="M52" s="222">
        <v>14.35</v>
      </c>
      <c r="N52" s="223">
        <v>14.35</v>
      </c>
      <c r="Q52" s="235"/>
      <c r="R52" s="235"/>
    </row>
    <row r="53" spans="2:18" ht="15">
      <c r="B53" s="212" t="s">
        <v>915</v>
      </c>
      <c r="C53" s="213" t="s">
        <v>904</v>
      </c>
      <c r="D53" s="213" t="s">
        <v>810</v>
      </c>
      <c r="E53" s="213" t="s">
        <v>28</v>
      </c>
      <c r="F53" s="213" t="s">
        <v>10</v>
      </c>
      <c r="G53" s="213" t="s">
        <v>931</v>
      </c>
      <c r="H53" s="214">
        <v>0.5</v>
      </c>
      <c r="I53" s="213" t="s">
        <v>8</v>
      </c>
      <c r="J53" s="215">
        <v>0.5</v>
      </c>
      <c r="K53" s="228" t="s">
        <v>723</v>
      </c>
      <c r="L53" s="216">
        <v>85</v>
      </c>
      <c r="M53" s="216">
        <v>42.5</v>
      </c>
      <c r="N53" s="217">
        <v>42.5</v>
      </c>
      <c r="Q53" s="235"/>
      <c r="R53" s="235"/>
    </row>
    <row r="54" spans="2:18" ht="15">
      <c r="B54" s="218" t="s">
        <v>915</v>
      </c>
      <c r="C54" s="219" t="s">
        <v>904</v>
      </c>
      <c r="D54" s="219" t="s">
        <v>810</v>
      </c>
      <c r="E54" s="219" t="s">
        <v>578</v>
      </c>
      <c r="F54" s="219" t="s">
        <v>7</v>
      </c>
      <c r="G54" s="219" t="s">
        <v>932</v>
      </c>
      <c r="H54" s="220">
        <v>1</v>
      </c>
      <c r="I54" s="219" t="s">
        <v>6</v>
      </c>
      <c r="J54" s="221">
        <v>0.7</v>
      </c>
      <c r="K54" s="229" t="s">
        <v>723</v>
      </c>
      <c r="L54" s="222">
        <v>4.0999999999999996</v>
      </c>
      <c r="M54" s="222">
        <v>4.0999999999999996</v>
      </c>
      <c r="N54" s="223">
        <v>2.87</v>
      </c>
      <c r="Q54" s="235"/>
      <c r="R54" s="235"/>
    </row>
    <row r="55" spans="2:18" ht="15">
      <c r="B55" s="212" t="s">
        <v>915</v>
      </c>
      <c r="C55" s="213" t="s">
        <v>904</v>
      </c>
      <c r="D55" s="213" t="s">
        <v>810</v>
      </c>
      <c r="E55" s="213" t="s">
        <v>579</v>
      </c>
      <c r="F55" s="213" t="s">
        <v>916</v>
      </c>
      <c r="G55" s="213" t="s">
        <v>932</v>
      </c>
      <c r="H55" s="214">
        <v>1</v>
      </c>
      <c r="I55" s="213" t="s">
        <v>6</v>
      </c>
      <c r="J55" s="215">
        <v>1</v>
      </c>
      <c r="K55" s="228" t="s">
        <v>723</v>
      </c>
      <c r="L55" s="216">
        <v>0.1</v>
      </c>
      <c r="M55" s="216">
        <v>0.1</v>
      </c>
      <c r="N55" s="217">
        <v>0.1</v>
      </c>
      <c r="Q55" s="235"/>
      <c r="R55" s="235"/>
    </row>
    <row r="56" spans="2:18" ht="15">
      <c r="B56" s="218" t="s">
        <v>915</v>
      </c>
      <c r="C56" s="219" t="s">
        <v>904</v>
      </c>
      <c r="D56" s="219" t="s">
        <v>810</v>
      </c>
      <c r="E56" s="219" t="s">
        <v>17</v>
      </c>
      <c r="F56" s="219" t="s">
        <v>12</v>
      </c>
      <c r="G56" s="219" t="s">
        <v>933</v>
      </c>
      <c r="H56" s="220">
        <v>1</v>
      </c>
      <c r="I56" s="219" t="s">
        <v>6</v>
      </c>
      <c r="J56" s="221">
        <v>1</v>
      </c>
      <c r="K56" s="229" t="s">
        <v>723</v>
      </c>
      <c r="L56" s="222">
        <v>-481</v>
      </c>
      <c r="M56" s="222">
        <v>-481</v>
      </c>
      <c r="N56" s="223">
        <v>-481</v>
      </c>
      <c r="Q56" s="235"/>
      <c r="R56" s="235"/>
    </row>
    <row r="57" spans="2:18" ht="15">
      <c r="B57" s="212" t="s">
        <v>915</v>
      </c>
      <c r="C57" s="213" t="s">
        <v>904</v>
      </c>
      <c r="D57" s="213" t="s">
        <v>810</v>
      </c>
      <c r="E57" s="213" t="s">
        <v>18</v>
      </c>
      <c r="F57" s="213" t="s">
        <v>12</v>
      </c>
      <c r="G57" s="213" t="s">
        <v>933</v>
      </c>
      <c r="H57" s="214">
        <v>1</v>
      </c>
      <c r="I57" s="213" t="s">
        <v>6</v>
      </c>
      <c r="J57" s="215">
        <v>1</v>
      </c>
      <c r="K57" s="228" t="s">
        <v>723</v>
      </c>
      <c r="L57" s="216">
        <v>-349.8</v>
      </c>
      <c r="M57" s="216">
        <v>-349.8</v>
      </c>
      <c r="N57" s="217">
        <v>-349.8</v>
      </c>
      <c r="Q57" s="235"/>
      <c r="R57" s="235"/>
    </row>
    <row r="58" spans="2:18" ht="15">
      <c r="B58" s="218" t="s">
        <v>915</v>
      </c>
      <c r="C58" s="219" t="s">
        <v>904</v>
      </c>
      <c r="D58" s="219" t="s">
        <v>810</v>
      </c>
      <c r="E58" s="219" t="s">
        <v>19</v>
      </c>
      <c r="F58" s="219" t="s">
        <v>12</v>
      </c>
      <c r="G58" s="219" t="s">
        <v>933</v>
      </c>
      <c r="H58" s="220">
        <v>1</v>
      </c>
      <c r="I58" s="219" t="s">
        <v>6</v>
      </c>
      <c r="J58" s="221">
        <v>1</v>
      </c>
      <c r="K58" s="229" t="s">
        <v>723</v>
      </c>
      <c r="L58" s="222">
        <v>-516.37800000000004</v>
      </c>
      <c r="M58" s="222">
        <v>-516.37800000000004</v>
      </c>
      <c r="N58" s="223">
        <v>-516.37800000000004</v>
      </c>
      <c r="Q58" s="235"/>
      <c r="R58" s="235"/>
    </row>
    <row r="59" spans="2:18" ht="15">
      <c r="B59" s="212" t="s">
        <v>915</v>
      </c>
      <c r="C59" s="213" t="s">
        <v>904</v>
      </c>
      <c r="D59" s="213" t="s">
        <v>810</v>
      </c>
      <c r="E59" s="213" t="s">
        <v>20</v>
      </c>
      <c r="F59" s="213" t="s">
        <v>12</v>
      </c>
      <c r="G59" s="213" t="s">
        <v>932</v>
      </c>
      <c r="H59" s="214">
        <v>1</v>
      </c>
      <c r="I59" s="213" t="s">
        <v>6</v>
      </c>
      <c r="J59" s="215">
        <v>1</v>
      </c>
      <c r="K59" s="228" t="s">
        <v>723</v>
      </c>
      <c r="L59" s="216">
        <v>-188.9</v>
      </c>
      <c r="M59" s="216">
        <v>-188.9</v>
      </c>
      <c r="N59" s="217">
        <v>-188.9</v>
      </c>
      <c r="Q59" s="235"/>
      <c r="R59" s="235"/>
    </row>
    <row r="60" spans="2:18" ht="15">
      <c r="B60" s="218" t="s">
        <v>915</v>
      </c>
      <c r="C60" s="219" t="s">
        <v>904</v>
      </c>
      <c r="D60" s="219" t="s">
        <v>810</v>
      </c>
      <c r="E60" s="219" t="s">
        <v>580</v>
      </c>
      <c r="F60" s="219" t="s">
        <v>33</v>
      </c>
      <c r="G60" s="219" t="s">
        <v>932</v>
      </c>
      <c r="H60" s="220">
        <v>1</v>
      </c>
      <c r="I60" s="219" t="s">
        <v>6</v>
      </c>
      <c r="J60" s="221">
        <v>1</v>
      </c>
      <c r="K60" s="229" t="s">
        <v>723</v>
      </c>
      <c r="L60" s="222">
        <v>18</v>
      </c>
      <c r="M60" s="222">
        <v>18</v>
      </c>
      <c r="N60" s="223">
        <v>18</v>
      </c>
      <c r="Q60" s="235"/>
      <c r="R60" s="235"/>
    </row>
    <row r="61" spans="2:18" ht="15">
      <c r="B61" s="212" t="s">
        <v>915</v>
      </c>
      <c r="C61" s="213" t="s">
        <v>904</v>
      </c>
      <c r="D61" s="213" t="s">
        <v>810</v>
      </c>
      <c r="E61" s="213" t="s">
        <v>583</v>
      </c>
      <c r="F61" s="213" t="s">
        <v>7</v>
      </c>
      <c r="G61" s="213" t="s">
        <v>932</v>
      </c>
      <c r="H61" s="214">
        <v>1</v>
      </c>
      <c r="I61" s="213" t="s">
        <v>6</v>
      </c>
      <c r="J61" s="215">
        <v>1</v>
      </c>
      <c r="K61" s="228" t="s">
        <v>723</v>
      </c>
      <c r="L61" s="216">
        <v>6</v>
      </c>
      <c r="M61" s="216">
        <v>6</v>
      </c>
      <c r="N61" s="217">
        <v>6</v>
      </c>
      <c r="Q61" s="235"/>
      <c r="R61" s="235"/>
    </row>
    <row r="62" spans="2:18" ht="15">
      <c r="B62" s="218" t="s">
        <v>915</v>
      </c>
      <c r="C62" s="219" t="s">
        <v>904</v>
      </c>
      <c r="D62" s="219" t="s">
        <v>810</v>
      </c>
      <c r="E62" s="219" t="s">
        <v>581</v>
      </c>
      <c r="F62" s="219" t="s">
        <v>32</v>
      </c>
      <c r="G62" s="219" t="s">
        <v>932</v>
      </c>
      <c r="H62" s="220">
        <v>1</v>
      </c>
      <c r="I62" s="219" t="s">
        <v>6</v>
      </c>
      <c r="J62" s="221">
        <v>1</v>
      </c>
      <c r="K62" s="229" t="s">
        <v>723</v>
      </c>
      <c r="L62" s="222">
        <v>0.52100000000000002</v>
      </c>
      <c r="M62" s="222">
        <v>0.52100000000000002</v>
      </c>
      <c r="N62" s="223">
        <v>0.52100000000000002</v>
      </c>
      <c r="Q62" s="235"/>
      <c r="R62" s="235"/>
    </row>
    <row r="63" spans="2:18" ht="15">
      <c r="B63" s="212" t="s">
        <v>915</v>
      </c>
      <c r="C63" s="213" t="s">
        <v>904</v>
      </c>
      <c r="D63" s="213" t="s">
        <v>810</v>
      </c>
      <c r="E63" s="213" t="s">
        <v>582</v>
      </c>
      <c r="F63" s="213" t="s">
        <v>7</v>
      </c>
      <c r="G63" s="213" t="s">
        <v>932</v>
      </c>
      <c r="H63" s="214">
        <v>1</v>
      </c>
      <c r="I63" s="213" t="s">
        <v>6</v>
      </c>
      <c r="J63" s="215">
        <v>1</v>
      </c>
      <c r="K63" s="228" t="s">
        <v>723</v>
      </c>
      <c r="L63" s="216">
        <v>6.15</v>
      </c>
      <c r="M63" s="216">
        <v>6.15</v>
      </c>
      <c r="N63" s="217">
        <v>6.15</v>
      </c>
      <c r="Q63" s="235"/>
      <c r="R63" s="235"/>
    </row>
    <row r="64" spans="2:18" ht="15">
      <c r="B64" s="218" t="s">
        <v>915</v>
      </c>
      <c r="C64" s="219" t="s">
        <v>904</v>
      </c>
      <c r="D64" s="219" t="s">
        <v>810</v>
      </c>
      <c r="E64" s="219" t="s">
        <v>584</v>
      </c>
      <c r="F64" s="219" t="s">
        <v>916</v>
      </c>
      <c r="G64" s="219" t="s">
        <v>932</v>
      </c>
      <c r="H64" s="220">
        <v>1</v>
      </c>
      <c r="I64" s="219" t="s">
        <v>6</v>
      </c>
      <c r="J64" s="221">
        <v>1</v>
      </c>
      <c r="K64" s="229" t="s">
        <v>723</v>
      </c>
      <c r="L64" s="222">
        <v>0.05</v>
      </c>
      <c r="M64" s="222">
        <v>0.05</v>
      </c>
      <c r="N64" s="223">
        <v>0.05</v>
      </c>
      <c r="Q64" s="235"/>
      <c r="R64" s="235"/>
    </row>
    <row r="65" spans="2:18" ht="15">
      <c r="B65" s="212" t="s">
        <v>915</v>
      </c>
      <c r="C65" s="213" t="s">
        <v>904</v>
      </c>
      <c r="D65" s="213" t="s">
        <v>810</v>
      </c>
      <c r="E65" s="213" t="s">
        <v>890</v>
      </c>
      <c r="F65" s="213" t="s">
        <v>7</v>
      </c>
      <c r="G65" s="213" t="s">
        <v>932</v>
      </c>
      <c r="H65" s="214">
        <v>0.249</v>
      </c>
      <c r="I65" s="213" t="s">
        <v>9</v>
      </c>
      <c r="J65" s="215">
        <v>0.249</v>
      </c>
      <c r="K65" s="228" t="s">
        <v>723</v>
      </c>
      <c r="L65" s="216">
        <v>7.5</v>
      </c>
      <c r="M65" s="216">
        <v>1.8680000000000001</v>
      </c>
      <c r="N65" s="217">
        <v>1.8680000000000001</v>
      </c>
      <c r="Q65" s="235"/>
      <c r="R65" s="235"/>
    </row>
    <row r="66" spans="2:18" ht="15">
      <c r="B66" s="218" t="s">
        <v>915</v>
      </c>
      <c r="C66" s="219" t="s">
        <v>904</v>
      </c>
      <c r="D66" s="219" t="s">
        <v>810</v>
      </c>
      <c r="E66" s="219" t="s">
        <v>741</v>
      </c>
      <c r="F66" s="219" t="s">
        <v>7</v>
      </c>
      <c r="G66" s="219" t="s">
        <v>932</v>
      </c>
      <c r="H66" s="220">
        <v>1</v>
      </c>
      <c r="I66" s="219" t="s">
        <v>6</v>
      </c>
      <c r="J66" s="221">
        <v>0.7</v>
      </c>
      <c r="K66" s="229" t="s">
        <v>723</v>
      </c>
      <c r="L66" s="222">
        <v>8.1999999999999993</v>
      </c>
      <c r="M66" s="222">
        <v>8.1999999999999993</v>
      </c>
      <c r="N66" s="223">
        <v>5.74</v>
      </c>
      <c r="Q66" s="235"/>
      <c r="R66" s="235"/>
    </row>
    <row r="67" spans="2:18" ht="15">
      <c r="B67" s="212" t="s">
        <v>915</v>
      </c>
      <c r="C67" s="213" t="s">
        <v>904</v>
      </c>
      <c r="D67" s="213" t="s">
        <v>810</v>
      </c>
      <c r="E67" s="213" t="s">
        <v>585</v>
      </c>
      <c r="F67" s="213" t="s">
        <v>7</v>
      </c>
      <c r="G67" s="213" t="s">
        <v>932</v>
      </c>
      <c r="H67" s="214">
        <v>1</v>
      </c>
      <c r="I67" s="213" t="s">
        <v>6</v>
      </c>
      <c r="J67" s="215">
        <v>1</v>
      </c>
      <c r="K67" s="228" t="s">
        <v>723</v>
      </c>
      <c r="L67" s="216">
        <v>6</v>
      </c>
      <c r="M67" s="216">
        <v>6</v>
      </c>
      <c r="N67" s="217">
        <v>6</v>
      </c>
      <c r="Q67" s="235"/>
      <c r="R67" s="235"/>
    </row>
    <row r="68" spans="2:18" ht="15">
      <c r="B68" s="218" t="s">
        <v>915</v>
      </c>
      <c r="C68" s="219" t="s">
        <v>904</v>
      </c>
      <c r="D68" s="219" t="s">
        <v>810</v>
      </c>
      <c r="E68" s="219" t="s">
        <v>31</v>
      </c>
      <c r="F68" s="219" t="s">
        <v>30</v>
      </c>
      <c r="G68" s="219" t="s">
        <v>932</v>
      </c>
      <c r="H68" s="220">
        <v>1</v>
      </c>
      <c r="I68" s="219" t="s">
        <v>6</v>
      </c>
      <c r="J68" s="221">
        <v>0.73</v>
      </c>
      <c r="K68" s="229" t="s">
        <v>723</v>
      </c>
      <c r="L68" s="222">
        <v>205</v>
      </c>
      <c r="M68" s="222">
        <v>205</v>
      </c>
      <c r="N68" s="223">
        <v>149.65</v>
      </c>
      <c r="Q68" s="235"/>
      <c r="R68" s="235"/>
    </row>
    <row r="69" spans="2:18" ht="15">
      <c r="B69" s="212" t="s">
        <v>915</v>
      </c>
      <c r="C69" s="213" t="s">
        <v>904</v>
      </c>
      <c r="D69" s="213" t="s">
        <v>810</v>
      </c>
      <c r="E69" s="213" t="s">
        <v>31</v>
      </c>
      <c r="F69" s="213" t="s">
        <v>33</v>
      </c>
      <c r="G69" s="213" t="s">
        <v>932</v>
      </c>
      <c r="H69" s="214">
        <v>1</v>
      </c>
      <c r="I69" s="213" t="s">
        <v>6</v>
      </c>
      <c r="J69" s="215">
        <v>0.73</v>
      </c>
      <c r="K69" s="228" t="s">
        <v>723</v>
      </c>
      <c r="L69" s="216">
        <v>10</v>
      </c>
      <c r="M69" s="216">
        <v>10</v>
      </c>
      <c r="N69" s="217">
        <v>7.3</v>
      </c>
      <c r="Q69" s="235"/>
      <c r="R69" s="235"/>
    </row>
    <row r="70" spans="2:18" ht="15">
      <c r="B70" s="218" t="s">
        <v>915</v>
      </c>
      <c r="C70" s="219" t="s">
        <v>904</v>
      </c>
      <c r="D70" s="219" t="s">
        <v>810</v>
      </c>
      <c r="E70" s="219" t="s">
        <v>31</v>
      </c>
      <c r="F70" s="219" t="s">
        <v>7</v>
      </c>
      <c r="G70" s="219" t="s">
        <v>932</v>
      </c>
      <c r="H70" s="220">
        <v>1</v>
      </c>
      <c r="I70" s="219" t="s">
        <v>6</v>
      </c>
      <c r="J70" s="221">
        <v>1</v>
      </c>
      <c r="K70" s="229" t="s">
        <v>723</v>
      </c>
      <c r="L70" s="222">
        <v>4</v>
      </c>
      <c r="M70" s="222">
        <v>4</v>
      </c>
      <c r="N70" s="223">
        <v>4</v>
      </c>
      <c r="Q70" s="235"/>
      <c r="R70" s="235"/>
    </row>
    <row r="71" spans="2:18" ht="15">
      <c r="B71" s="212" t="s">
        <v>915</v>
      </c>
      <c r="C71" s="213" t="s">
        <v>904</v>
      </c>
      <c r="D71" s="213" t="s">
        <v>810</v>
      </c>
      <c r="E71" s="213" t="s">
        <v>25</v>
      </c>
      <c r="F71" s="213" t="s">
        <v>10</v>
      </c>
      <c r="G71" s="213" t="s">
        <v>932</v>
      </c>
      <c r="H71" s="214">
        <v>1</v>
      </c>
      <c r="I71" s="213" t="s">
        <v>6</v>
      </c>
      <c r="J71" s="215">
        <v>1</v>
      </c>
      <c r="K71" s="228" t="s">
        <v>723</v>
      </c>
      <c r="L71" s="216">
        <v>350</v>
      </c>
      <c r="M71" s="216">
        <v>350</v>
      </c>
      <c r="N71" s="217">
        <v>350</v>
      </c>
      <c r="Q71" s="235"/>
      <c r="R71" s="235"/>
    </row>
    <row r="72" spans="2:18" ht="15">
      <c r="B72" s="218" t="s">
        <v>915</v>
      </c>
      <c r="C72" s="219" t="s">
        <v>904</v>
      </c>
      <c r="D72" s="219" t="s">
        <v>810</v>
      </c>
      <c r="E72" s="219" t="s">
        <v>586</v>
      </c>
      <c r="F72" s="219" t="s">
        <v>33</v>
      </c>
      <c r="G72" s="219" t="s">
        <v>932</v>
      </c>
      <c r="H72" s="220">
        <v>1</v>
      </c>
      <c r="I72" s="219" t="s">
        <v>6</v>
      </c>
      <c r="J72" s="221">
        <v>1</v>
      </c>
      <c r="K72" s="229" t="s">
        <v>723</v>
      </c>
      <c r="L72" s="222">
        <v>45</v>
      </c>
      <c r="M72" s="222">
        <v>45</v>
      </c>
      <c r="N72" s="223">
        <v>45</v>
      </c>
      <c r="Q72" s="235"/>
      <c r="R72" s="235"/>
    </row>
    <row r="73" spans="2:18" ht="15">
      <c r="B73" s="212" t="s">
        <v>915</v>
      </c>
      <c r="C73" s="213" t="s">
        <v>904</v>
      </c>
      <c r="D73" s="213" t="s">
        <v>810</v>
      </c>
      <c r="E73" s="213" t="s">
        <v>587</v>
      </c>
      <c r="F73" s="213" t="s">
        <v>7</v>
      </c>
      <c r="G73" s="213" t="s">
        <v>932</v>
      </c>
      <c r="H73" s="214">
        <v>1</v>
      </c>
      <c r="I73" s="213" t="s">
        <v>6</v>
      </c>
      <c r="J73" s="215">
        <v>1</v>
      </c>
      <c r="K73" s="228" t="s">
        <v>723</v>
      </c>
      <c r="L73" s="216">
        <v>4.5</v>
      </c>
      <c r="M73" s="216">
        <v>4.5</v>
      </c>
      <c r="N73" s="217">
        <v>4.5</v>
      </c>
      <c r="Q73" s="235"/>
      <c r="R73" s="235"/>
    </row>
    <row r="74" spans="2:18" ht="15">
      <c r="B74" s="218" t="s">
        <v>915</v>
      </c>
      <c r="C74" s="219" t="s">
        <v>904</v>
      </c>
      <c r="D74" s="219" t="s">
        <v>810</v>
      </c>
      <c r="E74" s="219" t="s">
        <v>588</v>
      </c>
      <c r="F74" s="219" t="s">
        <v>7</v>
      </c>
      <c r="G74" s="219" t="s">
        <v>932</v>
      </c>
      <c r="H74" s="220">
        <v>1</v>
      </c>
      <c r="I74" s="219" t="s">
        <v>6</v>
      </c>
      <c r="J74" s="221">
        <v>0.7</v>
      </c>
      <c r="K74" s="229" t="s">
        <v>723</v>
      </c>
      <c r="L74" s="222">
        <v>6.15</v>
      </c>
      <c r="M74" s="222">
        <v>6.15</v>
      </c>
      <c r="N74" s="223">
        <v>4.3049999999999997</v>
      </c>
      <c r="Q74" s="235"/>
      <c r="R74" s="235"/>
    </row>
    <row r="75" spans="2:18" ht="15">
      <c r="B75" s="212" t="s">
        <v>915</v>
      </c>
      <c r="C75" s="213" t="s">
        <v>904</v>
      </c>
      <c r="D75" s="213" t="s">
        <v>810</v>
      </c>
      <c r="E75" s="213" t="s">
        <v>589</v>
      </c>
      <c r="F75" s="213" t="s">
        <v>916</v>
      </c>
      <c r="G75" s="213" t="s">
        <v>932</v>
      </c>
      <c r="H75" s="214">
        <v>1</v>
      </c>
      <c r="I75" s="213" t="s">
        <v>6</v>
      </c>
      <c r="J75" s="215">
        <v>1</v>
      </c>
      <c r="K75" s="228" t="s">
        <v>723</v>
      </c>
      <c r="L75" s="216">
        <v>0.12</v>
      </c>
      <c r="M75" s="216">
        <v>0.12</v>
      </c>
      <c r="N75" s="217">
        <v>0.12</v>
      </c>
      <c r="Q75" s="235"/>
      <c r="R75" s="235"/>
    </row>
    <row r="76" spans="2:18" ht="15">
      <c r="B76" s="218" t="s">
        <v>915</v>
      </c>
      <c r="C76" s="219" t="s">
        <v>904</v>
      </c>
      <c r="D76" s="219" t="s">
        <v>810</v>
      </c>
      <c r="E76" s="219" t="s">
        <v>16</v>
      </c>
      <c r="F76" s="219" t="s">
        <v>12</v>
      </c>
      <c r="G76" s="219" t="s">
        <v>932</v>
      </c>
      <c r="H76" s="220">
        <v>1</v>
      </c>
      <c r="I76" s="219" t="s">
        <v>6</v>
      </c>
      <c r="J76" s="221">
        <v>1</v>
      </c>
      <c r="K76" s="229" t="s">
        <v>723</v>
      </c>
      <c r="L76" s="222">
        <v>3008</v>
      </c>
      <c r="M76" s="222">
        <v>3008</v>
      </c>
      <c r="N76" s="223">
        <v>3008</v>
      </c>
      <c r="Q76" s="235"/>
      <c r="R76" s="235"/>
    </row>
    <row r="77" spans="2:18" ht="15">
      <c r="B77" s="212" t="s">
        <v>915</v>
      </c>
      <c r="C77" s="213" t="s">
        <v>904</v>
      </c>
      <c r="D77" s="213" t="s">
        <v>810</v>
      </c>
      <c r="E77" s="213" t="s">
        <v>590</v>
      </c>
      <c r="F77" s="213" t="s">
        <v>33</v>
      </c>
      <c r="G77" s="213" t="s">
        <v>932</v>
      </c>
      <c r="H77" s="214">
        <v>1</v>
      </c>
      <c r="I77" s="213" t="s">
        <v>6</v>
      </c>
      <c r="J77" s="215">
        <v>1</v>
      </c>
      <c r="K77" s="228" t="s">
        <v>723</v>
      </c>
      <c r="L77" s="216">
        <v>17</v>
      </c>
      <c r="M77" s="216">
        <v>17</v>
      </c>
      <c r="N77" s="217">
        <v>17</v>
      </c>
      <c r="Q77" s="235"/>
      <c r="R77" s="235"/>
    </row>
    <row r="78" spans="2:18" ht="15">
      <c r="B78" s="218" t="s">
        <v>915</v>
      </c>
      <c r="C78" s="219" t="s">
        <v>904</v>
      </c>
      <c r="D78" s="219" t="s">
        <v>810</v>
      </c>
      <c r="E78" s="219" t="s">
        <v>592</v>
      </c>
      <c r="F78" s="219" t="s">
        <v>32</v>
      </c>
      <c r="G78" s="219" t="s">
        <v>932</v>
      </c>
      <c r="H78" s="220">
        <v>1</v>
      </c>
      <c r="I78" s="219" t="s">
        <v>6</v>
      </c>
      <c r="J78" s="221">
        <v>1</v>
      </c>
      <c r="K78" s="229" t="s">
        <v>723</v>
      </c>
      <c r="L78" s="222">
        <v>9.8000000000000004E-2</v>
      </c>
      <c r="M78" s="222">
        <v>9.8000000000000004E-2</v>
      </c>
      <c r="N78" s="223">
        <v>9.8000000000000004E-2</v>
      </c>
      <c r="Q78" s="235"/>
      <c r="R78" s="235"/>
    </row>
    <row r="79" spans="2:18" ht="15">
      <c r="B79" s="212" t="s">
        <v>915</v>
      </c>
      <c r="C79" s="213" t="s">
        <v>904</v>
      </c>
      <c r="D79" s="213" t="s">
        <v>810</v>
      </c>
      <c r="E79" s="213" t="s">
        <v>593</v>
      </c>
      <c r="F79" s="213" t="s">
        <v>32</v>
      </c>
      <c r="G79" s="213" t="s">
        <v>932</v>
      </c>
      <c r="H79" s="214">
        <v>1</v>
      </c>
      <c r="I79" s="213" t="s">
        <v>6</v>
      </c>
      <c r="J79" s="215">
        <v>1</v>
      </c>
      <c r="K79" s="228" t="s">
        <v>723</v>
      </c>
      <c r="L79" s="216">
        <v>1.7000000000000001E-2</v>
      </c>
      <c r="M79" s="216">
        <v>1.7000000000000001E-2</v>
      </c>
      <c r="N79" s="217">
        <v>1.7000000000000001E-2</v>
      </c>
      <c r="Q79" s="235"/>
      <c r="R79" s="235"/>
    </row>
    <row r="80" spans="2:18" ht="15">
      <c r="B80" s="218" t="s">
        <v>915</v>
      </c>
      <c r="C80" s="219" t="s">
        <v>904</v>
      </c>
      <c r="D80" s="219" t="s">
        <v>810</v>
      </c>
      <c r="E80" s="219" t="s">
        <v>593</v>
      </c>
      <c r="F80" s="219" t="s">
        <v>7</v>
      </c>
      <c r="G80" s="219" t="s">
        <v>932</v>
      </c>
      <c r="H80" s="220">
        <v>0.5</v>
      </c>
      <c r="I80" s="219" t="s">
        <v>9</v>
      </c>
      <c r="J80" s="221">
        <v>0.5</v>
      </c>
      <c r="K80" s="229" t="s">
        <v>971</v>
      </c>
      <c r="L80" s="222">
        <v>4.0999999999999996</v>
      </c>
      <c r="M80" s="222">
        <v>2.0499999999999998</v>
      </c>
      <c r="N80" s="223">
        <v>2.0499999999999998</v>
      </c>
      <c r="Q80" s="235"/>
      <c r="R80" s="235"/>
    </row>
    <row r="81" spans="2:18" ht="15">
      <c r="B81" s="212" t="s">
        <v>915</v>
      </c>
      <c r="C81" s="213" t="s">
        <v>904</v>
      </c>
      <c r="D81" s="213" t="s">
        <v>810</v>
      </c>
      <c r="E81" s="213" t="s">
        <v>594</v>
      </c>
      <c r="F81" s="213" t="s">
        <v>32</v>
      </c>
      <c r="G81" s="213" t="s">
        <v>932</v>
      </c>
      <c r="H81" s="214">
        <v>1</v>
      </c>
      <c r="I81" s="213" t="s">
        <v>6</v>
      </c>
      <c r="J81" s="215">
        <v>1</v>
      </c>
      <c r="K81" s="228" t="s">
        <v>723</v>
      </c>
      <c r="L81" s="216">
        <v>0.42299999999999999</v>
      </c>
      <c r="M81" s="216">
        <v>0.42299999999999999</v>
      </c>
      <c r="N81" s="217">
        <v>0.42299999999999999</v>
      </c>
      <c r="Q81" s="235"/>
      <c r="R81" s="235"/>
    </row>
    <row r="82" spans="2:18" ht="15">
      <c r="B82" s="218" t="s">
        <v>915</v>
      </c>
      <c r="C82" s="219" t="s">
        <v>904</v>
      </c>
      <c r="D82" s="219" t="s">
        <v>810</v>
      </c>
      <c r="E82" s="219" t="s">
        <v>595</v>
      </c>
      <c r="F82" s="219" t="s">
        <v>32</v>
      </c>
      <c r="G82" s="219" t="s">
        <v>932</v>
      </c>
      <c r="H82" s="220">
        <v>1</v>
      </c>
      <c r="I82" s="219" t="s">
        <v>6</v>
      </c>
      <c r="J82" s="221">
        <v>1</v>
      </c>
      <c r="K82" s="229" t="s">
        <v>723</v>
      </c>
      <c r="L82" s="222">
        <v>9.0999999999999998E-2</v>
      </c>
      <c r="M82" s="222">
        <v>9.0999999999999998E-2</v>
      </c>
      <c r="N82" s="223">
        <v>9.0999999999999998E-2</v>
      </c>
      <c r="Q82" s="235"/>
      <c r="R82" s="235"/>
    </row>
    <row r="83" spans="2:18" ht="15">
      <c r="B83" s="212" t="s">
        <v>915</v>
      </c>
      <c r="C83" s="213" t="s">
        <v>904</v>
      </c>
      <c r="D83" s="213" t="s">
        <v>810</v>
      </c>
      <c r="E83" s="213" t="s">
        <v>26</v>
      </c>
      <c r="F83" s="213" t="s">
        <v>10</v>
      </c>
      <c r="G83" s="213" t="s">
        <v>931</v>
      </c>
      <c r="H83" s="214">
        <v>1</v>
      </c>
      <c r="I83" s="213" t="s">
        <v>6</v>
      </c>
      <c r="J83" s="215">
        <v>1</v>
      </c>
      <c r="K83" s="228" t="s">
        <v>723</v>
      </c>
      <c r="L83" s="216">
        <v>154</v>
      </c>
      <c r="M83" s="216">
        <v>154</v>
      </c>
      <c r="N83" s="217">
        <v>154</v>
      </c>
      <c r="Q83" s="235"/>
      <c r="R83" s="235"/>
    </row>
    <row r="84" spans="2:18" ht="15">
      <c r="B84" s="218" t="s">
        <v>915</v>
      </c>
      <c r="C84" s="219" t="s">
        <v>904</v>
      </c>
      <c r="D84" s="219" t="s">
        <v>810</v>
      </c>
      <c r="E84" s="219" t="s">
        <v>596</v>
      </c>
      <c r="F84" s="219" t="s">
        <v>33</v>
      </c>
      <c r="G84" s="219" t="s">
        <v>932</v>
      </c>
      <c r="H84" s="220">
        <v>1</v>
      </c>
      <c r="I84" s="219" t="s">
        <v>6</v>
      </c>
      <c r="J84" s="221">
        <v>1</v>
      </c>
      <c r="K84" s="229" t="s">
        <v>723</v>
      </c>
      <c r="L84" s="222">
        <v>10.5</v>
      </c>
      <c r="M84" s="222">
        <v>10.5</v>
      </c>
      <c r="N84" s="223">
        <v>10.5</v>
      </c>
      <c r="Q84" s="235"/>
      <c r="R84" s="235"/>
    </row>
    <row r="85" spans="2:18" ht="15">
      <c r="B85" s="212" t="s">
        <v>915</v>
      </c>
      <c r="C85" s="213" t="s">
        <v>904</v>
      </c>
      <c r="D85" s="213" t="s">
        <v>810</v>
      </c>
      <c r="E85" s="213" t="s">
        <v>597</v>
      </c>
      <c r="F85" s="213" t="s">
        <v>32</v>
      </c>
      <c r="G85" s="213" t="s">
        <v>932</v>
      </c>
      <c r="H85" s="214">
        <v>1</v>
      </c>
      <c r="I85" s="213" t="s">
        <v>6</v>
      </c>
      <c r="J85" s="215">
        <v>1</v>
      </c>
      <c r="K85" s="228" t="s">
        <v>723</v>
      </c>
      <c r="L85" s="216">
        <v>0.497</v>
      </c>
      <c r="M85" s="216">
        <v>0.497</v>
      </c>
      <c r="N85" s="217">
        <v>0.497</v>
      </c>
      <c r="Q85" s="235"/>
      <c r="R85" s="235"/>
    </row>
    <row r="86" spans="2:18" ht="15">
      <c r="B86" s="218" t="s">
        <v>915</v>
      </c>
      <c r="C86" s="219" t="s">
        <v>904</v>
      </c>
      <c r="D86" s="219" t="s">
        <v>810</v>
      </c>
      <c r="E86" s="219" t="s">
        <v>598</v>
      </c>
      <c r="F86" s="219" t="s">
        <v>7</v>
      </c>
      <c r="G86" s="219" t="s">
        <v>932</v>
      </c>
      <c r="H86" s="220">
        <v>1</v>
      </c>
      <c r="I86" s="219" t="s">
        <v>6</v>
      </c>
      <c r="J86" s="221">
        <v>0.7</v>
      </c>
      <c r="K86" s="229" t="s">
        <v>723</v>
      </c>
      <c r="L86" s="222">
        <v>2</v>
      </c>
      <c r="M86" s="222">
        <v>2</v>
      </c>
      <c r="N86" s="223">
        <v>1.4</v>
      </c>
      <c r="Q86" s="235"/>
      <c r="R86" s="235"/>
    </row>
    <row r="87" spans="2:18" ht="15">
      <c r="B87" s="212" t="s">
        <v>915</v>
      </c>
      <c r="C87" s="213" t="s">
        <v>904</v>
      </c>
      <c r="D87" s="213" t="s">
        <v>810</v>
      </c>
      <c r="E87" s="213" t="s">
        <v>599</v>
      </c>
      <c r="F87" s="213" t="s">
        <v>7</v>
      </c>
      <c r="G87" s="213" t="s">
        <v>932</v>
      </c>
      <c r="H87" s="214">
        <v>1</v>
      </c>
      <c r="I87" s="213" t="s">
        <v>6</v>
      </c>
      <c r="J87" s="215">
        <v>0.7</v>
      </c>
      <c r="K87" s="228" t="s">
        <v>723</v>
      </c>
      <c r="L87" s="216">
        <v>2</v>
      </c>
      <c r="M87" s="216">
        <v>2</v>
      </c>
      <c r="N87" s="217">
        <v>1.4</v>
      </c>
      <c r="Q87" s="235"/>
      <c r="R87" s="235"/>
    </row>
    <row r="88" spans="2:18" ht="15">
      <c r="B88" s="218" t="s">
        <v>915</v>
      </c>
      <c r="C88" s="219" t="s">
        <v>904</v>
      </c>
      <c r="D88" s="219" t="s">
        <v>810</v>
      </c>
      <c r="E88" s="219" t="s">
        <v>938</v>
      </c>
      <c r="F88" s="219" t="s">
        <v>7</v>
      </c>
      <c r="G88" s="219" t="s">
        <v>932</v>
      </c>
      <c r="H88" s="220">
        <v>0.5</v>
      </c>
      <c r="I88" s="219" t="s">
        <v>9</v>
      </c>
      <c r="J88" s="221">
        <v>0.5</v>
      </c>
      <c r="K88" s="229" t="s">
        <v>971</v>
      </c>
      <c r="L88" s="222">
        <v>8</v>
      </c>
      <c r="M88" s="222">
        <v>4</v>
      </c>
      <c r="N88" s="223">
        <v>4</v>
      </c>
      <c r="Q88" s="235"/>
      <c r="R88" s="235"/>
    </row>
    <row r="89" spans="2:18" ht="15">
      <c r="B89" s="212" t="s">
        <v>915</v>
      </c>
      <c r="C89" s="213" t="s">
        <v>904</v>
      </c>
      <c r="D89" s="213" t="s">
        <v>810</v>
      </c>
      <c r="E89" s="213" t="s">
        <v>27</v>
      </c>
      <c r="F89" s="213" t="s">
        <v>10</v>
      </c>
      <c r="G89" s="213" t="s">
        <v>937</v>
      </c>
      <c r="H89" s="214">
        <v>0.5</v>
      </c>
      <c r="I89" s="213" t="s">
        <v>8</v>
      </c>
      <c r="J89" s="215">
        <v>0.5</v>
      </c>
      <c r="K89" s="228" t="s">
        <v>723</v>
      </c>
      <c r="L89" s="216">
        <v>395</v>
      </c>
      <c r="M89" s="216">
        <v>197.5</v>
      </c>
      <c r="N89" s="217">
        <v>197.5</v>
      </c>
      <c r="Q89" s="235"/>
      <c r="R89" s="235"/>
    </row>
    <row r="90" spans="2:18" ht="15">
      <c r="B90" s="218" t="s">
        <v>915</v>
      </c>
      <c r="C90" s="219" t="s">
        <v>904</v>
      </c>
      <c r="D90" s="219" t="s">
        <v>810</v>
      </c>
      <c r="E90" s="219" t="s">
        <v>600</v>
      </c>
      <c r="F90" s="219" t="s">
        <v>7</v>
      </c>
      <c r="G90" s="219" t="s">
        <v>932</v>
      </c>
      <c r="H90" s="220">
        <v>1</v>
      </c>
      <c r="I90" s="219" t="s">
        <v>6</v>
      </c>
      <c r="J90" s="221">
        <v>0.7</v>
      </c>
      <c r="K90" s="229" t="s">
        <v>723</v>
      </c>
      <c r="L90" s="222">
        <v>12</v>
      </c>
      <c r="M90" s="222">
        <v>12</v>
      </c>
      <c r="N90" s="223">
        <v>8.4</v>
      </c>
      <c r="Q90" s="235"/>
      <c r="R90" s="235"/>
    </row>
    <row r="91" spans="2:18" ht="15">
      <c r="B91" s="212" t="s">
        <v>915</v>
      </c>
      <c r="C91" s="213" t="s">
        <v>904</v>
      </c>
      <c r="D91" s="213" t="s">
        <v>810</v>
      </c>
      <c r="E91" s="213" t="s">
        <v>601</v>
      </c>
      <c r="F91" s="213" t="s">
        <v>33</v>
      </c>
      <c r="G91" s="213" t="s">
        <v>932</v>
      </c>
      <c r="H91" s="214">
        <v>1</v>
      </c>
      <c r="I91" s="213" t="s">
        <v>6</v>
      </c>
      <c r="J91" s="215">
        <v>1</v>
      </c>
      <c r="K91" s="228" t="s">
        <v>723</v>
      </c>
      <c r="L91" s="216">
        <v>18</v>
      </c>
      <c r="M91" s="216">
        <v>18</v>
      </c>
      <c r="N91" s="217">
        <v>18</v>
      </c>
      <c r="Q91" s="235"/>
      <c r="R91" s="235"/>
    </row>
    <row r="92" spans="2:18" ht="15">
      <c r="B92" s="218" t="s">
        <v>915</v>
      </c>
      <c r="C92" s="219" t="s">
        <v>904</v>
      </c>
      <c r="D92" s="219" t="s">
        <v>810</v>
      </c>
      <c r="E92" s="219" t="s">
        <v>604</v>
      </c>
      <c r="F92" s="219" t="s">
        <v>33</v>
      </c>
      <c r="G92" s="219" t="s">
        <v>932</v>
      </c>
      <c r="H92" s="220">
        <v>1</v>
      </c>
      <c r="I92" s="219" t="s">
        <v>6</v>
      </c>
      <c r="J92" s="221">
        <v>1</v>
      </c>
      <c r="K92" s="229" t="s">
        <v>723</v>
      </c>
      <c r="L92" s="222">
        <v>18</v>
      </c>
      <c r="M92" s="222">
        <v>18</v>
      </c>
      <c r="N92" s="223">
        <v>18</v>
      </c>
      <c r="Q92" s="235"/>
      <c r="R92" s="235"/>
    </row>
    <row r="93" spans="2:18" ht="15">
      <c r="B93" s="212" t="s">
        <v>915</v>
      </c>
      <c r="C93" s="213" t="s">
        <v>904</v>
      </c>
      <c r="D93" s="213" t="s">
        <v>810</v>
      </c>
      <c r="E93" s="213" t="s">
        <v>602</v>
      </c>
      <c r="F93" s="213" t="s">
        <v>10</v>
      </c>
      <c r="G93" s="213" t="s">
        <v>932</v>
      </c>
      <c r="H93" s="214">
        <v>1</v>
      </c>
      <c r="I93" s="213" t="s">
        <v>6</v>
      </c>
      <c r="J93" s="215">
        <v>1</v>
      </c>
      <c r="K93" s="228" t="s">
        <v>723</v>
      </c>
      <c r="L93" s="216">
        <v>40</v>
      </c>
      <c r="M93" s="216">
        <v>40</v>
      </c>
      <c r="N93" s="217">
        <v>40</v>
      </c>
      <c r="Q93" s="235"/>
      <c r="R93" s="235"/>
    </row>
    <row r="94" spans="2:18" ht="15">
      <c r="B94" s="218" t="s">
        <v>915</v>
      </c>
      <c r="C94" s="219" t="s">
        <v>904</v>
      </c>
      <c r="D94" s="219" t="s">
        <v>810</v>
      </c>
      <c r="E94" s="219" t="s">
        <v>603</v>
      </c>
      <c r="F94" s="219" t="s">
        <v>7</v>
      </c>
      <c r="G94" s="219" t="s">
        <v>932</v>
      </c>
      <c r="H94" s="220">
        <v>1</v>
      </c>
      <c r="I94" s="219" t="s">
        <v>6</v>
      </c>
      <c r="J94" s="221">
        <v>1</v>
      </c>
      <c r="K94" s="229" t="s">
        <v>723</v>
      </c>
      <c r="L94" s="222">
        <v>4.0999999999999996</v>
      </c>
      <c r="M94" s="222">
        <v>4.0999999999999996</v>
      </c>
      <c r="N94" s="223">
        <v>4.0999999999999996</v>
      </c>
      <c r="Q94" s="235"/>
      <c r="R94" s="235"/>
    </row>
    <row r="95" spans="2:18" ht="15">
      <c r="B95" s="212" t="s">
        <v>915</v>
      </c>
      <c r="C95" s="213" t="s">
        <v>904</v>
      </c>
      <c r="D95" s="213" t="s">
        <v>810</v>
      </c>
      <c r="E95" s="213" t="s">
        <v>775</v>
      </c>
      <c r="F95" s="213" t="s">
        <v>7</v>
      </c>
      <c r="G95" s="213" t="s">
        <v>932</v>
      </c>
      <c r="H95" s="214">
        <v>1</v>
      </c>
      <c r="I95" s="213" t="s">
        <v>6</v>
      </c>
      <c r="J95" s="215">
        <v>0.7</v>
      </c>
      <c r="K95" s="228" t="s">
        <v>723</v>
      </c>
      <c r="L95" s="216">
        <v>2.0499999999999998</v>
      </c>
      <c r="M95" s="216">
        <v>2.0499999999999998</v>
      </c>
      <c r="N95" s="217">
        <v>1.4350000000000001</v>
      </c>
      <c r="Q95" s="235"/>
      <c r="R95" s="235"/>
    </row>
    <row r="96" spans="2:18" ht="15">
      <c r="B96" s="218" t="s">
        <v>915</v>
      </c>
      <c r="C96" s="219" t="s">
        <v>904</v>
      </c>
      <c r="D96" s="219" t="s">
        <v>810</v>
      </c>
      <c r="E96" s="219" t="s">
        <v>605</v>
      </c>
      <c r="F96" s="219" t="s">
        <v>32</v>
      </c>
      <c r="G96" s="219" t="s">
        <v>932</v>
      </c>
      <c r="H96" s="220">
        <v>1</v>
      </c>
      <c r="I96" s="219" t="s">
        <v>6</v>
      </c>
      <c r="J96" s="221">
        <v>1</v>
      </c>
      <c r="K96" s="229" t="s">
        <v>723</v>
      </c>
      <c r="L96" s="222">
        <v>0.442</v>
      </c>
      <c r="M96" s="222">
        <v>0.442</v>
      </c>
      <c r="N96" s="223">
        <v>0.442</v>
      </c>
      <c r="Q96" s="235"/>
      <c r="R96" s="235"/>
    </row>
    <row r="97" spans="2:18" ht="15">
      <c r="B97" s="212" t="s">
        <v>915</v>
      </c>
      <c r="C97" s="213" t="s">
        <v>904</v>
      </c>
      <c r="D97" s="213" t="s">
        <v>810</v>
      </c>
      <c r="E97" s="213" t="s">
        <v>606</v>
      </c>
      <c r="F97" s="213" t="s">
        <v>33</v>
      </c>
      <c r="G97" s="213" t="s">
        <v>932</v>
      </c>
      <c r="H97" s="214">
        <v>1</v>
      </c>
      <c r="I97" s="213" t="s">
        <v>6</v>
      </c>
      <c r="J97" s="215">
        <v>1</v>
      </c>
      <c r="K97" s="228" t="s">
        <v>723</v>
      </c>
      <c r="L97" s="216">
        <v>18</v>
      </c>
      <c r="M97" s="216">
        <v>18</v>
      </c>
      <c r="N97" s="217">
        <v>18</v>
      </c>
      <c r="Q97" s="235"/>
      <c r="R97" s="235"/>
    </row>
    <row r="98" spans="2:18" ht="15">
      <c r="B98" s="218" t="s">
        <v>915</v>
      </c>
      <c r="C98" s="219" t="s">
        <v>904</v>
      </c>
      <c r="D98" s="219" t="s">
        <v>810</v>
      </c>
      <c r="E98" s="219" t="s">
        <v>776</v>
      </c>
      <c r="F98" s="219" t="s">
        <v>33</v>
      </c>
      <c r="G98" s="219" t="s">
        <v>933</v>
      </c>
      <c r="H98" s="220">
        <v>1</v>
      </c>
      <c r="I98" s="219" t="s">
        <v>6</v>
      </c>
      <c r="J98" s="221">
        <v>1</v>
      </c>
      <c r="K98" s="229" t="s">
        <v>723</v>
      </c>
      <c r="L98" s="222">
        <v>315</v>
      </c>
      <c r="M98" s="222">
        <v>315</v>
      </c>
      <c r="N98" s="223">
        <v>315</v>
      </c>
      <c r="Q98" s="235"/>
      <c r="R98" s="235"/>
    </row>
    <row r="99" spans="2:18" ht="15">
      <c r="B99" s="212" t="s">
        <v>915</v>
      </c>
      <c r="C99" s="213" t="s">
        <v>904</v>
      </c>
      <c r="D99" s="213" t="s">
        <v>810</v>
      </c>
      <c r="E99" s="213" t="s">
        <v>607</v>
      </c>
      <c r="F99" s="213" t="s">
        <v>7</v>
      </c>
      <c r="G99" s="213" t="s">
        <v>932</v>
      </c>
      <c r="H99" s="214">
        <v>1</v>
      </c>
      <c r="I99" s="213" t="s">
        <v>6</v>
      </c>
      <c r="J99" s="215">
        <v>1</v>
      </c>
      <c r="K99" s="228" t="s">
        <v>723</v>
      </c>
      <c r="L99" s="216">
        <v>6.15</v>
      </c>
      <c r="M99" s="216">
        <v>6.15</v>
      </c>
      <c r="N99" s="217">
        <v>6.15</v>
      </c>
      <c r="Q99" s="235"/>
      <c r="R99" s="235"/>
    </row>
    <row r="100" spans="2:18" ht="15">
      <c r="B100" s="218" t="s">
        <v>915</v>
      </c>
      <c r="C100" s="219" t="s">
        <v>904</v>
      </c>
      <c r="D100" s="219" t="s">
        <v>810</v>
      </c>
      <c r="E100" s="219" t="s">
        <v>777</v>
      </c>
      <c r="F100" s="219" t="s">
        <v>10</v>
      </c>
      <c r="G100" s="219" t="s">
        <v>937</v>
      </c>
      <c r="H100" s="220">
        <v>1</v>
      </c>
      <c r="I100" s="219" t="s">
        <v>6</v>
      </c>
      <c r="J100" s="221">
        <v>1</v>
      </c>
      <c r="K100" s="229" t="s">
        <v>723</v>
      </c>
      <c r="L100" s="222">
        <v>58</v>
      </c>
      <c r="M100" s="222">
        <v>58</v>
      </c>
      <c r="N100" s="223">
        <v>58</v>
      </c>
      <c r="Q100" s="235"/>
      <c r="R100" s="235"/>
    </row>
    <row r="101" spans="2:18" ht="15">
      <c r="B101" s="212" t="s">
        <v>915</v>
      </c>
      <c r="C101" s="213" t="s">
        <v>904</v>
      </c>
      <c r="D101" s="213" t="s">
        <v>811</v>
      </c>
      <c r="E101" s="213" t="s">
        <v>742</v>
      </c>
      <c r="F101" s="213" t="s">
        <v>7</v>
      </c>
      <c r="G101" s="213" t="s">
        <v>932</v>
      </c>
      <c r="H101" s="214">
        <v>1</v>
      </c>
      <c r="I101" s="213" t="s">
        <v>6</v>
      </c>
      <c r="J101" s="215">
        <v>1</v>
      </c>
      <c r="K101" s="228" t="s">
        <v>723</v>
      </c>
      <c r="L101" s="216">
        <v>8</v>
      </c>
      <c r="M101" s="216">
        <v>8</v>
      </c>
      <c r="N101" s="217">
        <v>8</v>
      </c>
      <c r="Q101" s="235"/>
      <c r="R101" s="235"/>
    </row>
    <row r="102" spans="2:18" ht="15">
      <c r="B102" s="218" t="s">
        <v>915</v>
      </c>
      <c r="C102" s="219" t="s">
        <v>904</v>
      </c>
      <c r="D102" s="219" t="s">
        <v>811</v>
      </c>
      <c r="E102" s="219" t="s">
        <v>35</v>
      </c>
      <c r="F102" s="219" t="s">
        <v>36</v>
      </c>
      <c r="G102" s="219" t="s">
        <v>932</v>
      </c>
      <c r="H102" s="220">
        <v>1</v>
      </c>
      <c r="I102" s="219" t="s">
        <v>6</v>
      </c>
      <c r="J102" s="221">
        <v>1</v>
      </c>
      <c r="K102" s="229" t="s">
        <v>723</v>
      </c>
      <c r="L102" s="222">
        <v>350</v>
      </c>
      <c r="M102" s="222">
        <v>350</v>
      </c>
      <c r="N102" s="223">
        <v>350</v>
      </c>
      <c r="Q102" s="235"/>
      <c r="R102" s="235"/>
    </row>
    <row r="103" spans="2:18" ht="15">
      <c r="B103" s="212" t="s">
        <v>915</v>
      </c>
      <c r="C103" s="213" t="s">
        <v>904</v>
      </c>
      <c r="D103" s="213" t="s">
        <v>811</v>
      </c>
      <c r="E103" s="213" t="s">
        <v>41</v>
      </c>
      <c r="F103" s="213" t="s">
        <v>10</v>
      </c>
      <c r="G103" s="213" t="s">
        <v>933</v>
      </c>
      <c r="H103" s="214">
        <v>0.499</v>
      </c>
      <c r="I103" s="213" t="s">
        <v>9</v>
      </c>
      <c r="J103" s="215">
        <v>0.499</v>
      </c>
      <c r="K103" s="228" t="s">
        <v>723</v>
      </c>
      <c r="L103" s="216">
        <v>75</v>
      </c>
      <c r="M103" s="216">
        <v>37.424999999999997</v>
      </c>
      <c r="N103" s="217">
        <v>37.424999999999997</v>
      </c>
      <c r="Q103" s="235"/>
      <c r="R103" s="235"/>
    </row>
    <row r="104" spans="2:18" ht="15">
      <c r="B104" s="218" t="s">
        <v>915</v>
      </c>
      <c r="C104" s="219" t="s">
        <v>904</v>
      </c>
      <c r="D104" s="219" t="s">
        <v>811</v>
      </c>
      <c r="E104" s="219" t="s">
        <v>778</v>
      </c>
      <c r="F104" s="219" t="s">
        <v>7</v>
      </c>
      <c r="G104" s="219" t="s">
        <v>933</v>
      </c>
      <c r="H104" s="220">
        <v>1</v>
      </c>
      <c r="I104" s="219" t="s">
        <v>6</v>
      </c>
      <c r="J104" s="221">
        <v>1</v>
      </c>
      <c r="K104" s="229" t="s">
        <v>723</v>
      </c>
      <c r="L104" s="222">
        <v>2</v>
      </c>
      <c r="M104" s="222">
        <v>2</v>
      </c>
      <c r="N104" s="223">
        <v>2</v>
      </c>
      <c r="Q104" s="235"/>
      <c r="R104" s="235"/>
    </row>
    <row r="105" spans="2:18" ht="15">
      <c r="B105" s="212" t="s">
        <v>915</v>
      </c>
      <c r="C105" s="213" t="s">
        <v>904</v>
      </c>
      <c r="D105" s="213" t="s">
        <v>811</v>
      </c>
      <c r="E105" s="213" t="s">
        <v>44</v>
      </c>
      <c r="F105" s="213" t="s">
        <v>7</v>
      </c>
      <c r="G105" s="213" t="s">
        <v>932</v>
      </c>
      <c r="H105" s="214">
        <v>1</v>
      </c>
      <c r="I105" s="213" t="s">
        <v>6</v>
      </c>
      <c r="J105" s="215">
        <v>0.67218999999999995</v>
      </c>
      <c r="K105" s="228" t="s">
        <v>723</v>
      </c>
      <c r="L105" s="216">
        <v>12.5</v>
      </c>
      <c r="M105" s="216">
        <v>12.5</v>
      </c>
      <c r="N105" s="217">
        <v>8.4019999999999992</v>
      </c>
      <c r="Q105" s="235"/>
      <c r="R105" s="235"/>
    </row>
    <row r="106" spans="2:18" ht="15">
      <c r="B106" s="218" t="s">
        <v>915</v>
      </c>
      <c r="C106" s="219" t="s">
        <v>904</v>
      </c>
      <c r="D106" s="219" t="s">
        <v>811</v>
      </c>
      <c r="E106" s="219" t="s">
        <v>743</v>
      </c>
      <c r="F106" s="219" t="s">
        <v>7</v>
      </c>
      <c r="G106" s="219" t="s">
        <v>932</v>
      </c>
      <c r="H106" s="220">
        <v>1</v>
      </c>
      <c r="I106" s="219" t="s">
        <v>6</v>
      </c>
      <c r="J106" s="221">
        <v>1</v>
      </c>
      <c r="K106" s="229" t="s">
        <v>723</v>
      </c>
      <c r="L106" s="222">
        <v>8</v>
      </c>
      <c r="M106" s="222">
        <v>8</v>
      </c>
      <c r="N106" s="223">
        <v>8</v>
      </c>
      <c r="Q106" s="235"/>
      <c r="R106" s="235"/>
    </row>
    <row r="107" spans="2:18" ht="15">
      <c r="B107" s="212" t="s">
        <v>915</v>
      </c>
      <c r="C107" s="213" t="s">
        <v>904</v>
      </c>
      <c r="D107" s="213" t="s">
        <v>811</v>
      </c>
      <c r="E107" s="213" t="s">
        <v>744</v>
      </c>
      <c r="F107" s="213" t="s">
        <v>7</v>
      </c>
      <c r="G107" s="213" t="s">
        <v>932</v>
      </c>
      <c r="H107" s="214">
        <v>1</v>
      </c>
      <c r="I107" s="213" t="s">
        <v>6</v>
      </c>
      <c r="J107" s="215">
        <v>1</v>
      </c>
      <c r="K107" s="228" t="s">
        <v>723</v>
      </c>
      <c r="L107" s="216">
        <v>22</v>
      </c>
      <c r="M107" s="216">
        <v>22</v>
      </c>
      <c r="N107" s="217">
        <v>22</v>
      </c>
      <c r="Q107" s="235"/>
      <c r="R107" s="235"/>
    </row>
    <row r="108" spans="2:18" ht="15">
      <c r="B108" s="218" t="s">
        <v>915</v>
      </c>
      <c r="C108" s="219" t="s">
        <v>904</v>
      </c>
      <c r="D108" s="219" t="s">
        <v>811</v>
      </c>
      <c r="E108" s="219" t="s">
        <v>745</v>
      </c>
      <c r="F108" s="219" t="s">
        <v>7</v>
      </c>
      <c r="G108" s="219" t="s">
        <v>932</v>
      </c>
      <c r="H108" s="220">
        <v>1</v>
      </c>
      <c r="I108" s="219" t="s">
        <v>6</v>
      </c>
      <c r="J108" s="221">
        <v>1</v>
      </c>
      <c r="K108" s="229" t="s">
        <v>723</v>
      </c>
      <c r="L108" s="222">
        <v>41.6</v>
      </c>
      <c r="M108" s="222">
        <v>41.6</v>
      </c>
      <c r="N108" s="223">
        <v>41.6</v>
      </c>
      <c r="Q108" s="235"/>
      <c r="R108" s="235"/>
    </row>
    <row r="109" spans="2:18" ht="15">
      <c r="B109" s="212" t="s">
        <v>915</v>
      </c>
      <c r="C109" s="213" t="s">
        <v>904</v>
      </c>
      <c r="D109" s="213" t="s">
        <v>811</v>
      </c>
      <c r="E109" s="213" t="s">
        <v>746</v>
      </c>
      <c r="F109" s="213" t="s">
        <v>7</v>
      </c>
      <c r="G109" s="213" t="s">
        <v>932</v>
      </c>
      <c r="H109" s="214">
        <v>1</v>
      </c>
      <c r="I109" s="213" t="s">
        <v>6</v>
      </c>
      <c r="J109" s="215">
        <v>1</v>
      </c>
      <c r="K109" s="228" t="s">
        <v>723</v>
      </c>
      <c r="L109" s="216">
        <v>10.4</v>
      </c>
      <c r="M109" s="216">
        <v>10.4</v>
      </c>
      <c r="N109" s="217">
        <v>10.4</v>
      </c>
      <c r="Q109" s="235"/>
      <c r="R109" s="235"/>
    </row>
    <row r="110" spans="2:18" ht="15">
      <c r="B110" s="218" t="s">
        <v>915</v>
      </c>
      <c r="C110" s="219" t="s">
        <v>904</v>
      </c>
      <c r="D110" s="219" t="s">
        <v>811</v>
      </c>
      <c r="E110" s="219" t="s">
        <v>747</v>
      </c>
      <c r="F110" s="219" t="s">
        <v>7</v>
      </c>
      <c r="G110" s="219" t="s">
        <v>932</v>
      </c>
      <c r="H110" s="220">
        <v>1</v>
      </c>
      <c r="I110" s="219" t="s">
        <v>6</v>
      </c>
      <c r="J110" s="221">
        <v>1</v>
      </c>
      <c r="K110" s="229" t="s">
        <v>723</v>
      </c>
      <c r="L110" s="222">
        <v>26.4</v>
      </c>
      <c r="M110" s="222">
        <v>26.4</v>
      </c>
      <c r="N110" s="223">
        <v>26.4</v>
      </c>
      <c r="Q110" s="235"/>
      <c r="R110" s="235"/>
    </row>
    <row r="111" spans="2:18" ht="15">
      <c r="B111" s="212" t="s">
        <v>915</v>
      </c>
      <c r="C111" s="213" t="s">
        <v>904</v>
      </c>
      <c r="D111" s="213" t="s">
        <v>811</v>
      </c>
      <c r="E111" s="213" t="s">
        <v>40</v>
      </c>
      <c r="F111" s="213" t="s">
        <v>12</v>
      </c>
      <c r="G111" s="213" t="s">
        <v>932</v>
      </c>
      <c r="H111" s="214">
        <v>1</v>
      </c>
      <c r="I111" s="213" t="s">
        <v>6</v>
      </c>
      <c r="J111" s="215">
        <v>1</v>
      </c>
      <c r="K111" s="228" t="s">
        <v>723</v>
      </c>
      <c r="L111" s="216">
        <v>602.5</v>
      </c>
      <c r="M111" s="216">
        <v>602.5</v>
      </c>
      <c r="N111" s="217">
        <v>602.5</v>
      </c>
      <c r="Q111" s="235"/>
      <c r="R111" s="235"/>
    </row>
    <row r="112" spans="2:18" ht="15">
      <c r="B112" s="218" t="s">
        <v>915</v>
      </c>
      <c r="C112" s="219" t="s">
        <v>904</v>
      </c>
      <c r="D112" s="219" t="s">
        <v>811</v>
      </c>
      <c r="E112" s="219" t="s">
        <v>748</v>
      </c>
      <c r="F112" s="219" t="s">
        <v>7</v>
      </c>
      <c r="G112" s="219" t="s">
        <v>932</v>
      </c>
      <c r="H112" s="220">
        <v>1</v>
      </c>
      <c r="I112" s="219" t="s">
        <v>6</v>
      </c>
      <c r="J112" s="221">
        <v>1</v>
      </c>
      <c r="K112" s="229" t="s">
        <v>723</v>
      </c>
      <c r="L112" s="222">
        <v>6</v>
      </c>
      <c r="M112" s="222">
        <v>6</v>
      </c>
      <c r="N112" s="223">
        <v>6</v>
      </c>
      <c r="Q112" s="235"/>
      <c r="R112" s="235"/>
    </row>
    <row r="113" spans="2:18" ht="15">
      <c r="B113" s="212" t="s">
        <v>915</v>
      </c>
      <c r="C113" s="213" t="s">
        <v>904</v>
      </c>
      <c r="D113" s="213" t="s">
        <v>811</v>
      </c>
      <c r="E113" s="213" t="s">
        <v>43</v>
      </c>
      <c r="F113" s="213" t="s">
        <v>916</v>
      </c>
      <c r="G113" s="213" t="s">
        <v>932</v>
      </c>
      <c r="H113" s="214">
        <v>1</v>
      </c>
      <c r="I113" s="213" t="s">
        <v>6</v>
      </c>
      <c r="J113" s="215">
        <v>1</v>
      </c>
      <c r="K113" s="228" t="s">
        <v>723</v>
      </c>
      <c r="L113" s="216">
        <v>132.1</v>
      </c>
      <c r="M113" s="216">
        <v>132.1</v>
      </c>
      <c r="N113" s="217">
        <v>132.1</v>
      </c>
      <c r="Q113" s="235"/>
      <c r="R113" s="235"/>
    </row>
    <row r="114" spans="2:18" ht="15">
      <c r="B114" s="218" t="s">
        <v>915</v>
      </c>
      <c r="C114" s="219" t="s">
        <v>904</v>
      </c>
      <c r="D114" s="219" t="s">
        <v>811</v>
      </c>
      <c r="E114" s="219" t="s">
        <v>749</v>
      </c>
      <c r="F114" s="219" t="s">
        <v>7</v>
      </c>
      <c r="G114" s="219" t="s">
        <v>932</v>
      </c>
      <c r="H114" s="220">
        <v>1</v>
      </c>
      <c r="I114" s="219" t="s">
        <v>6</v>
      </c>
      <c r="J114" s="221">
        <v>1</v>
      </c>
      <c r="K114" s="229" t="s">
        <v>723</v>
      </c>
      <c r="L114" s="222">
        <v>13.86</v>
      </c>
      <c r="M114" s="222">
        <v>13.86</v>
      </c>
      <c r="N114" s="223">
        <v>13.86</v>
      </c>
      <c r="Q114" s="235"/>
      <c r="R114" s="235"/>
    </row>
    <row r="115" spans="2:18" ht="15">
      <c r="B115" s="212" t="s">
        <v>915</v>
      </c>
      <c r="C115" s="213" t="s">
        <v>904</v>
      </c>
      <c r="D115" s="213" t="s">
        <v>811</v>
      </c>
      <c r="E115" s="213" t="s">
        <v>812</v>
      </c>
      <c r="F115" s="213" t="s">
        <v>7</v>
      </c>
      <c r="G115" s="213" t="s">
        <v>932</v>
      </c>
      <c r="H115" s="214">
        <v>1</v>
      </c>
      <c r="I115" s="213" t="s">
        <v>6</v>
      </c>
      <c r="J115" s="215">
        <v>1</v>
      </c>
      <c r="K115" s="228" t="s">
        <v>723</v>
      </c>
      <c r="L115" s="216">
        <v>4</v>
      </c>
      <c r="M115" s="216">
        <v>4</v>
      </c>
      <c r="N115" s="217">
        <v>4</v>
      </c>
      <c r="Q115" s="235"/>
      <c r="R115" s="235"/>
    </row>
    <row r="116" spans="2:18" ht="15">
      <c r="B116" s="218" t="s">
        <v>915</v>
      </c>
      <c r="C116" s="219" t="s">
        <v>904</v>
      </c>
      <c r="D116" s="219" t="s">
        <v>811</v>
      </c>
      <c r="E116" s="219" t="s">
        <v>42</v>
      </c>
      <c r="F116" s="219" t="s">
        <v>10</v>
      </c>
      <c r="G116" s="219" t="s">
        <v>933</v>
      </c>
      <c r="H116" s="220">
        <v>1</v>
      </c>
      <c r="I116" s="219" t="s">
        <v>6</v>
      </c>
      <c r="J116" s="221">
        <v>0.51</v>
      </c>
      <c r="K116" s="229" t="s">
        <v>723</v>
      </c>
      <c r="L116" s="222">
        <v>127</v>
      </c>
      <c r="M116" s="222">
        <v>127</v>
      </c>
      <c r="N116" s="223">
        <v>64.77</v>
      </c>
      <c r="Q116" s="235"/>
      <c r="R116" s="235"/>
    </row>
    <row r="117" spans="2:18" ht="15">
      <c r="B117" s="212" t="s">
        <v>915</v>
      </c>
      <c r="C117" s="213" t="s">
        <v>904</v>
      </c>
      <c r="D117" s="213" t="s">
        <v>811</v>
      </c>
      <c r="E117" s="213" t="s">
        <v>141</v>
      </c>
      <c r="F117" s="213" t="s">
        <v>7</v>
      </c>
      <c r="G117" s="213" t="s">
        <v>932</v>
      </c>
      <c r="H117" s="214">
        <v>1</v>
      </c>
      <c r="I117" s="213" t="s">
        <v>6</v>
      </c>
      <c r="J117" s="215">
        <v>1</v>
      </c>
      <c r="K117" s="228" t="s">
        <v>723</v>
      </c>
      <c r="L117" s="216">
        <v>27.6</v>
      </c>
      <c r="M117" s="216">
        <v>27.6</v>
      </c>
      <c r="N117" s="217">
        <v>27.6</v>
      </c>
      <c r="Q117" s="235"/>
      <c r="R117" s="235"/>
    </row>
    <row r="118" spans="2:18" ht="15">
      <c r="B118" s="218" t="s">
        <v>915</v>
      </c>
      <c r="C118" s="219" t="s">
        <v>904</v>
      </c>
      <c r="D118" s="219" t="s">
        <v>811</v>
      </c>
      <c r="E118" s="219" t="s">
        <v>750</v>
      </c>
      <c r="F118" s="219" t="s">
        <v>7</v>
      </c>
      <c r="G118" s="219" t="s">
        <v>932</v>
      </c>
      <c r="H118" s="220">
        <v>1</v>
      </c>
      <c r="I118" s="219" t="s">
        <v>6</v>
      </c>
      <c r="J118" s="221">
        <v>1</v>
      </c>
      <c r="K118" s="229" t="s">
        <v>723</v>
      </c>
      <c r="L118" s="222">
        <v>14</v>
      </c>
      <c r="M118" s="222">
        <v>14</v>
      </c>
      <c r="N118" s="223">
        <v>14</v>
      </c>
      <c r="Q118" s="235"/>
      <c r="R118" s="235"/>
    </row>
    <row r="119" spans="2:18" ht="15">
      <c r="B119" s="212" t="s">
        <v>915</v>
      </c>
      <c r="C119" s="213" t="s">
        <v>904</v>
      </c>
      <c r="D119" s="213" t="s">
        <v>811</v>
      </c>
      <c r="E119" s="213" t="s">
        <v>37</v>
      </c>
      <c r="F119" s="213" t="s">
        <v>36</v>
      </c>
      <c r="G119" s="213" t="s">
        <v>932</v>
      </c>
      <c r="H119" s="214">
        <v>1</v>
      </c>
      <c r="I119" s="213" t="s">
        <v>6</v>
      </c>
      <c r="J119" s="215">
        <v>0.56964999999999999</v>
      </c>
      <c r="K119" s="228" t="s">
        <v>723</v>
      </c>
      <c r="L119" s="216">
        <v>731</v>
      </c>
      <c r="M119" s="216">
        <v>731</v>
      </c>
      <c r="N119" s="217">
        <v>416.41399999999999</v>
      </c>
      <c r="Q119" s="235"/>
      <c r="R119" s="235"/>
    </row>
    <row r="120" spans="2:18" ht="15">
      <c r="B120" s="218" t="s">
        <v>915</v>
      </c>
      <c r="C120" s="219" t="s">
        <v>904</v>
      </c>
      <c r="D120" s="219" t="s">
        <v>811</v>
      </c>
      <c r="E120" s="219" t="s">
        <v>38</v>
      </c>
      <c r="F120" s="219" t="s">
        <v>36</v>
      </c>
      <c r="G120" s="219" t="s">
        <v>933</v>
      </c>
      <c r="H120" s="220">
        <v>0.33100000000000002</v>
      </c>
      <c r="I120" s="219" t="s">
        <v>9</v>
      </c>
      <c r="J120" s="221">
        <v>0.33100000000000002</v>
      </c>
      <c r="K120" s="229" t="s">
        <v>723</v>
      </c>
      <c r="L120" s="222">
        <v>87.518000000000001</v>
      </c>
      <c r="M120" s="222">
        <v>28.968</v>
      </c>
      <c r="N120" s="223">
        <v>28.968</v>
      </c>
      <c r="Q120" s="235"/>
      <c r="R120" s="235"/>
    </row>
    <row r="121" spans="2:18" ht="15">
      <c r="B121" s="212" t="s">
        <v>915</v>
      </c>
      <c r="C121" s="213" t="s">
        <v>904</v>
      </c>
      <c r="D121" s="213" t="s">
        <v>811</v>
      </c>
      <c r="E121" s="213" t="s">
        <v>38</v>
      </c>
      <c r="F121" s="213" t="s">
        <v>10</v>
      </c>
      <c r="G121" s="213" t="s">
        <v>933</v>
      </c>
      <c r="H121" s="214">
        <v>0.33100000000000002</v>
      </c>
      <c r="I121" s="213" t="s">
        <v>9</v>
      </c>
      <c r="J121" s="215">
        <v>0.33100000000000002</v>
      </c>
      <c r="K121" s="228" t="s">
        <v>723</v>
      </c>
      <c r="L121" s="216">
        <v>81.481999999999999</v>
      </c>
      <c r="M121" s="216">
        <v>26.971</v>
      </c>
      <c r="N121" s="217">
        <v>26.971</v>
      </c>
      <c r="Q121" s="235"/>
      <c r="R121" s="235"/>
    </row>
    <row r="122" spans="2:18" ht="15">
      <c r="B122" s="218" t="s">
        <v>915</v>
      </c>
      <c r="C122" s="219" t="s">
        <v>904</v>
      </c>
      <c r="D122" s="219" t="s">
        <v>811</v>
      </c>
      <c r="E122" s="219" t="s">
        <v>38</v>
      </c>
      <c r="F122" s="219" t="s">
        <v>33</v>
      </c>
      <c r="G122" s="219" t="s">
        <v>933</v>
      </c>
      <c r="H122" s="220">
        <v>0.33100000000000002</v>
      </c>
      <c r="I122" s="219" t="s">
        <v>9</v>
      </c>
      <c r="J122" s="221">
        <v>0.33100000000000002</v>
      </c>
      <c r="K122" s="229" t="s">
        <v>723</v>
      </c>
      <c r="L122" s="222">
        <v>60</v>
      </c>
      <c r="M122" s="222">
        <v>19.86</v>
      </c>
      <c r="N122" s="223">
        <v>19.86</v>
      </c>
      <c r="Q122" s="235"/>
      <c r="R122" s="235"/>
    </row>
    <row r="123" spans="2:18" ht="15">
      <c r="B123" s="212" t="s">
        <v>915</v>
      </c>
      <c r="C123" s="213" t="s">
        <v>904</v>
      </c>
      <c r="D123" s="213" t="s">
        <v>811</v>
      </c>
      <c r="E123" s="213" t="s">
        <v>39</v>
      </c>
      <c r="F123" s="213" t="s">
        <v>30</v>
      </c>
      <c r="G123" s="213" t="s">
        <v>933</v>
      </c>
      <c r="H123" s="214">
        <v>0.5</v>
      </c>
      <c r="I123" s="213" t="s">
        <v>6</v>
      </c>
      <c r="J123" s="215">
        <v>0.5</v>
      </c>
      <c r="K123" s="228" t="s">
        <v>723</v>
      </c>
      <c r="L123" s="216">
        <v>20</v>
      </c>
      <c r="M123" s="216">
        <v>10</v>
      </c>
      <c r="N123" s="217">
        <v>10</v>
      </c>
      <c r="Q123" s="235"/>
      <c r="R123" s="235"/>
    </row>
    <row r="124" spans="2:18" ht="15">
      <c r="B124" s="218" t="s">
        <v>915</v>
      </c>
      <c r="C124" s="219" t="s">
        <v>904</v>
      </c>
      <c r="D124" s="219" t="s">
        <v>811</v>
      </c>
      <c r="E124" s="219" t="s">
        <v>39</v>
      </c>
      <c r="F124" s="219" t="s">
        <v>36</v>
      </c>
      <c r="G124" s="219" t="s">
        <v>932</v>
      </c>
      <c r="H124" s="220">
        <v>1</v>
      </c>
      <c r="I124" s="219" t="s">
        <v>6</v>
      </c>
      <c r="J124" s="221">
        <v>1</v>
      </c>
      <c r="K124" s="229" t="s">
        <v>723</v>
      </c>
      <c r="L124" s="222">
        <v>472</v>
      </c>
      <c r="M124" s="222">
        <v>472</v>
      </c>
      <c r="N124" s="223">
        <v>472</v>
      </c>
      <c r="Q124" s="235"/>
      <c r="R124" s="235"/>
    </row>
    <row r="125" spans="2:18" ht="15">
      <c r="B125" s="212" t="s">
        <v>915</v>
      </c>
      <c r="C125" s="213" t="s">
        <v>904</v>
      </c>
      <c r="D125" s="213" t="s">
        <v>811</v>
      </c>
      <c r="E125" s="213" t="s">
        <v>39</v>
      </c>
      <c r="F125" s="213" t="s">
        <v>33</v>
      </c>
      <c r="G125" s="213" t="s">
        <v>932</v>
      </c>
      <c r="H125" s="214">
        <v>1</v>
      </c>
      <c r="I125" s="213" t="s">
        <v>6</v>
      </c>
      <c r="J125" s="215">
        <v>1</v>
      </c>
      <c r="K125" s="228" t="s">
        <v>723</v>
      </c>
      <c r="L125" s="216">
        <v>46</v>
      </c>
      <c r="M125" s="216">
        <v>46</v>
      </c>
      <c r="N125" s="217">
        <v>46</v>
      </c>
      <c r="Q125" s="235"/>
      <c r="R125" s="235"/>
    </row>
    <row r="126" spans="2:18" ht="15">
      <c r="B126" s="218" t="s">
        <v>915</v>
      </c>
      <c r="C126" s="219" t="s">
        <v>904</v>
      </c>
      <c r="D126" s="219" t="s">
        <v>813</v>
      </c>
      <c r="E126" s="219" t="s">
        <v>46</v>
      </c>
      <c r="F126" s="219" t="s">
        <v>10</v>
      </c>
      <c r="G126" s="219" t="s">
        <v>932</v>
      </c>
      <c r="H126" s="220">
        <v>1</v>
      </c>
      <c r="I126" s="219" t="s">
        <v>6</v>
      </c>
      <c r="J126" s="221">
        <v>0.65</v>
      </c>
      <c r="K126" s="229" t="s">
        <v>723</v>
      </c>
      <c r="L126" s="222">
        <v>376.4</v>
      </c>
      <c r="M126" s="222">
        <v>376.4</v>
      </c>
      <c r="N126" s="223">
        <v>244.66</v>
      </c>
      <c r="Q126" s="235"/>
      <c r="R126" s="235"/>
    </row>
    <row r="127" spans="2:18" ht="15">
      <c r="B127" s="212" t="s">
        <v>915</v>
      </c>
      <c r="C127" s="213" t="s">
        <v>904</v>
      </c>
      <c r="D127" s="213" t="s">
        <v>814</v>
      </c>
      <c r="E127" s="213" t="s">
        <v>48</v>
      </c>
      <c r="F127" s="213" t="s">
        <v>10</v>
      </c>
      <c r="G127" s="213" t="s">
        <v>933</v>
      </c>
      <c r="H127" s="214">
        <v>1</v>
      </c>
      <c r="I127" s="213" t="s">
        <v>6</v>
      </c>
      <c r="J127" s="215">
        <v>1</v>
      </c>
      <c r="K127" s="228" t="s">
        <v>723</v>
      </c>
      <c r="L127" s="216">
        <v>43</v>
      </c>
      <c r="M127" s="216">
        <v>43</v>
      </c>
      <c r="N127" s="217">
        <v>43</v>
      </c>
      <c r="Q127" s="235"/>
      <c r="R127" s="235"/>
    </row>
    <row r="128" spans="2:18" ht="15">
      <c r="B128" s="218" t="s">
        <v>915</v>
      </c>
      <c r="C128" s="219" t="s">
        <v>904</v>
      </c>
      <c r="D128" s="219" t="s">
        <v>814</v>
      </c>
      <c r="E128" s="219" t="s">
        <v>49</v>
      </c>
      <c r="F128" s="219" t="s">
        <v>10</v>
      </c>
      <c r="G128" s="219" t="s">
        <v>932</v>
      </c>
      <c r="H128" s="220">
        <v>1</v>
      </c>
      <c r="I128" s="219" t="s">
        <v>6</v>
      </c>
      <c r="J128" s="221">
        <v>1</v>
      </c>
      <c r="K128" s="229" t="s">
        <v>723</v>
      </c>
      <c r="L128" s="222">
        <v>145.6</v>
      </c>
      <c r="M128" s="222">
        <v>145.6</v>
      </c>
      <c r="N128" s="223">
        <v>145.6</v>
      </c>
      <c r="Q128" s="235"/>
      <c r="R128" s="235"/>
    </row>
    <row r="129" spans="2:18" ht="15">
      <c r="B129" s="212" t="s">
        <v>915</v>
      </c>
      <c r="C129" s="213" t="s">
        <v>904</v>
      </c>
      <c r="D129" s="213" t="s">
        <v>814</v>
      </c>
      <c r="E129" s="213" t="s">
        <v>50</v>
      </c>
      <c r="F129" s="213" t="s">
        <v>10</v>
      </c>
      <c r="G129" s="213" t="s">
        <v>932</v>
      </c>
      <c r="H129" s="214">
        <v>1</v>
      </c>
      <c r="I129" s="213" t="s">
        <v>6</v>
      </c>
      <c r="J129" s="215">
        <v>1</v>
      </c>
      <c r="K129" s="228" t="s">
        <v>723</v>
      </c>
      <c r="L129" s="216">
        <v>359</v>
      </c>
      <c r="M129" s="216">
        <v>359</v>
      </c>
      <c r="N129" s="217">
        <v>359</v>
      </c>
      <c r="Q129" s="235"/>
      <c r="R129" s="235"/>
    </row>
    <row r="130" spans="2:18" ht="15">
      <c r="B130" s="218" t="s">
        <v>915</v>
      </c>
      <c r="C130" s="219" t="s">
        <v>904</v>
      </c>
      <c r="D130" s="219" t="s">
        <v>814</v>
      </c>
      <c r="E130" s="219" t="s">
        <v>50</v>
      </c>
      <c r="F130" s="219" t="s">
        <v>10</v>
      </c>
      <c r="G130" s="219" t="s">
        <v>932</v>
      </c>
      <c r="H130" s="220">
        <v>1</v>
      </c>
      <c r="I130" s="219" t="s">
        <v>6</v>
      </c>
      <c r="J130" s="221">
        <v>1</v>
      </c>
      <c r="K130" s="229" t="s">
        <v>723</v>
      </c>
      <c r="L130" s="222">
        <v>1572</v>
      </c>
      <c r="M130" s="222">
        <v>1572</v>
      </c>
      <c r="N130" s="223">
        <v>1572</v>
      </c>
      <c r="Q130" s="235"/>
      <c r="R130" s="235"/>
    </row>
    <row r="131" spans="2:18" ht="15">
      <c r="B131" s="212" t="s">
        <v>915</v>
      </c>
      <c r="C131" s="213" t="s">
        <v>904</v>
      </c>
      <c r="D131" s="213" t="s">
        <v>814</v>
      </c>
      <c r="E131" s="213" t="s">
        <v>50</v>
      </c>
      <c r="F131" s="213" t="s">
        <v>7</v>
      </c>
      <c r="G131" s="213" t="s">
        <v>932</v>
      </c>
      <c r="H131" s="214">
        <v>1</v>
      </c>
      <c r="I131" s="213" t="s">
        <v>6</v>
      </c>
      <c r="J131" s="215">
        <v>1</v>
      </c>
      <c r="K131" s="228" t="s">
        <v>723</v>
      </c>
      <c r="L131" s="216">
        <v>27</v>
      </c>
      <c r="M131" s="216">
        <v>27</v>
      </c>
      <c r="N131" s="217">
        <v>27</v>
      </c>
      <c r="Q131" s="235"/>
      <c r="R131" s="235"/>
    </row>
    <row r="132" spans="2:18" ht="15">
      <c r="B132" s="218" t="s">
        <v>915</v>
      </c>
      <c r="C132" s="219" t="s">
        <v>904</v>
      </c>
      <c r="D132" s="219" t="s">
        <v>814</v>
      </c>
      <c r="E132" s="219" t="s">
        <v>51</v>
      </c>
      <c r="F132" s="219" t="s">
        <v>10</v>
      </c>
      <c r="G132" s="219" t="s">
        <v>932</v>
      </c>
      <c r="H132" s="220">
        <v>1</v>
      </c>
      <c r="I132" s="219" t="s">
        <v>6</v>
      </c>
      <c r="J132" s="221">
        <v>1</v>
      </c>
      <c r="K132" s="229" t="s">
        <v>723</v>
      </c>
      <c r="L132" s="222">
        <v>435.2</v>
      </c>
      <c r="M132" s="222">
        <v>435.2</v>
      </c>
      <c r="N132" s="223">
        <v>435.2</v>
      </c>
      <c r="Q132" s="235"/>
      <c r="R132" s="235"/>
    </row>
    <row r="133" spans="2:18" ht="15">
      <c r="B133" s="212" t="s">
        <v>915</v>
      </c>
      <c r="C133" s="213" t="s">
        <v>904</v>
      </c>
      <c r="D133" s="213" t="s">
        <v>814</v>
      </c>
      <c r="E133" s="213" t="s">
        <v>51</v>
      </c>
      <c r="F133" s="213" t="s">
        <v>10</v>
      </c>
      <c r="G133" s="213" t="s">
        <v>932</v>
      </c>
      <c r="H133" s="214">
        <v>1</v>
      </c>
      <c r="I133" s="213" t="s">
        <v>6</v>
      </c>
      <c r="J133" s="215">
        <v>1</v>
      </c>
      <c r="K133" s="228" t="s">
        <v>723</v>
      </c>
      <c r="L133" s="216">
        <v>437.8</v>
      </c>
      <c r="M133" s="216">
        <v>437.8</v>
      </c>
      <c r="N133" s="217">
        <v>437.8</v>
      </c>
      <c r="Q133" s="235"/>
      <c r="R133" s="235"/>
    </row>
    <row r="134" spans="2:18" ht="15">
      <c r="B134" s="218" t="s">
        <v>915</v>
      </c>
      <c r="C134" s="219" t="s">
        <v>904</v>
      </c>
      <c r="D134" s="219" t="s">
        <v>814</v>
      </c>
      <c r="E134" s="219" t="s">
        <v>53</v>
      </c>
      <c r="F134" s="219" t="s">
        <v>36</v>
      </c>
      <c r="G134" s="219" t="s">
        <v>932</v>
      </c>
      <c r="H134" s="220">
        <v>1</v>
      </c>
      <c r="I134" s="219" t="s">
        <v>6</v>
      </c>
      <c r="J134" s="221">
        <v>1</v>
      </c>
      <c r="K134" s="229" t="s">
        <v>723</v>
      </c>
      <c r="L134" s="222">
        <v>592</v>
      </c>
      <c r="M134" s="222">
        <v>592</v>
      </c>
      <c r="N134" s="223">
        <v>592</v>
      </c>
      <c r="Q134" s="235"/>
      <c r="R134" s="235"/>
    </row>
    <row r="135" spans="2:18" ht="15">
      <c r="B135" s="212" t="s">
        <v>915</v>
      </c>
      <c r="C135" s="213" t="s">
        <v>904</v>
      </c>
      <c r="D135" s="213" t="s">
        <v>814</v>
      </c>
      <c r="E135" s="213" t="s">
        <v>52</v>
      </c>
      <c r="F135" s="213" t="s">
        <v>10</v>
      </c>
      <c r="G135" s="213" t="s">
        <v>932</v>
      </c>
      <c r="H135" s="214">
        <v>1</v>
      </c>
      <c r="I135" s="213" t="s">
        <v>6</v>
      </c>
      <c r="J135" s="215">
        <v>1</v>
      </c>
      <c r="K135" s="228" t="s">
        <v>723</v>
      </c>
      <c r="L135" s="216">
        <v>80</v>
      </c>
      <c r="M135" s="216">
        <v>80</v>
      </c>
      <c r="N135" s="217">
        <v>80</v>
      </c>
      <c r="Q135" s="235"/>
      <c r="R135" s="235"/>
    </row>
    <row r="136" spans="2:18" ht="15">
      <c r="B136" s="218" t="s">
        <v>915</v>
      </c>
      <c r="C136" s="219" t="s">
        <v>904</v>
      </c>
      <c r="D136" s="219" t="s">
        <v>814</v>
      </c>
      <c r="E136" s="219" t="s">
        <v>688</v>
      </c>
      <c r="F136" s="219" t="s">
        <v>7</v>
      </c>
      <c r="G136" s="219" t="s">
        <v>932</v>
      </c>
      <c r="H136" s="220">
        <v>1</v>
      </c>
      <c r="I136" s="219" t="s">
        <v>6</v>
      </c>
      <c r="J136" s="221">
        <v>1</v>
      </c>
      <c r="K136" s="229" t="s">
        <v>723</v>
      </c>
      <c r="L136" s="222">
        <v>6.9</v>
      </c>
      <c r="M136" s="222">
        <v>6.9</v>
      </c>
      <c r="N136" s="223">
        <v>6.9</v>
      </c>
      <c r="Q136" s="235"/>
      <c r="R136" s="235"/>
    </row>
    <row r="137" spans="2:18" ht="15">
      <c r="B137" s="212" t="s">
        <v>915</v>
      </c>
      <c r="C137" s="213" t="s">
        <v>904</v>
      </c>
      <c r="D137" s="213" t="s">
        <v>814</v>
      </c>
      <c r="E137" s="213" t="s">
        <v>689</v>
      </c>
      <c r="F137" s="213" t="s">
        <v>7</v>
      </c>
      <c r="G137" s="213" t="s">
        <v>932</v>
      </c>
      <c r="H137" s="214">
        <v>1</v>
      </c>
      <c r="I137" s="213" t="s">
        <v>6</v>
      </c>
      <c r="J137" s="215">
        <v>1</v>
      </c>
      <c r="K137" s="228" t="s">
        <v>723</v>
      </c>
      <c r="L137" s="216">
        <v>6.9</v>
      </c>
      <c r="M137" s="216">
        <v>6.9</v>
      </c>
      <c r="N137" s="217">
        <v>6.9</v>
      </c>
      <c r="Q137" s="235"/>
      <c r="R137" s="235"/>
    </row>
    <row r="138" spans="2:18" ht="15">
      <c r="B138" s="218" t="s">
        <v>915</v>
      </c>
      <c r="C138" s="219" t="s">
        <v>904</v>
      </c>
      <c r="D138" s="219" t="s">
        <v>814</v>
      </c>
      <c r="E138" s="219" t="s">
        <v>690</v>
      </c>
      <c r="F138" s="219" t="s">
        <v>7</v>
      </c>
      <c r="G138" s="219" t="s">
        <v>932</v>
      </c>
      <c r="H138" s="220">
        <v>1</v>
      </c>
      <c r="I138" s="219" t="s">
        <v>6</v>
      </c>
      <c r="J138" s="221">
        <v>1</v>
      </c>
      <c r="K138" s="229" t="s">
        <v>723</v>
      </c>
      <c r="L138" s="222">
        <v>14.9</v>
      </c>
      <c r="M138" s="222">
        <v>14.9</v>
      </c>
      <c r="N138" s="223">
        <v>14.9</v>
      </c>
      <c r="Q138" s="235"/>
      <c r="R138" s="235"/>
    </row>
    <row r="139" spans="2:18" ht="15">
      <c r="B139" s="212" t="s">
        <v>915</v>
      </c>
      <c r="C139" s="213" t="s">
        <v>904</v>
      </c>
      <c r="D139" s="213" t="s">
        <v>814</v>
      </c>
      <c r="E139" s="213" t="s">
        <v>54</v>
      </c>
      <c r="F139" s="213" t="s">
        <v>36</v>
      </c>
      <c r="G139" s="213" t="s">
        <v>932</v>
      </c>
      <c r="H139" s="214">
        <v>1</v>
      </c>
      <c r="I139" s="213" t="s">
        <v>6</v>
      </c>
      <c r="J139" s="215">
        <v>1</v>
      </c>
      <c r="K139" s="228" t="s">
        <v>723</v>
      </c>
      <c r="L139" s="216">
        <v>731</v>
      </c>
      <c r="M139" s="216">
        <v>731</v>
      </c>
      <c r="N139" s="217">
        <v>731</v>
      </c>
      <c r="Q139" s="235"/>
      <c r="R139" s="235"/>
    </row>
    <row r="140" spans="2:18" ht="15">
      <c r="B140" s="218" t="s">
        <v>915</v>
      </c>
      <c r="C140" s="219" t="s">
        <v>904</v>
      </c>
      <c r="D140" s="219" t="s">
        <v>815</v>
      </c>
      <c r="E140" s="219" t="s">
        <v>413</v>
      </c>
      <c r="F140" s="219" t="s">
        <v>7</v>
      </c>
      <c r="G140" s="219" t="s">
        <v>933</v>
      </c>
      <c r="H140" s="220">
        <v>0.49</v>
      </c>
      <c r="I140" s="219" t="s">
        <v>9</v>
      </c>
      <c r="J140" s="221">
        <v>0.49</v>
      </c>
      <c r="K140" s="229" t="s">
        <v>723</v>
      </c>
      <c r="L140" s="222">
        <v>14.1</v>
      </c>
      <c r="M140" s="222">
        <v>6.9089999999999998</v>
      </c>
      <c r="N140" s="223">
        <v>6.9089999999999998</v>
      </c>
      <c r="Q140" s="235"/>
      <c r="R140" s="235"/>
    </row>
    <row r="141" spans="2:18" ht="15">
      <c r="B141" s="212" t="s">
        <v>915</v>
      </c>
      <c r="C141" s="213" t="s">
        <v>904</v>
      </c>
      <c r="D141" s="213" t="s">
        <v>815</v>
      </c>
      <c r="E141" s="213" t="s">
        <v>427</v>
      </c>
      <c r="F141" s="213" t="s">
        <v>916</v>
      </c>
      <c r="G141" s="213" t="s">
        <v>933</v>
      </c>
      <c r="H141" s="214">
        <v>1</v>
      </c>
      <c r="I141" s="213" t="s">
        <v>6</v>
      </c>
      <c r="J141" s="215">
        <v>0.99700999999999995</v>
      </c>
      <c r="K141" s="228" t="s">
        <v>723</v>
      </c>
      <c r="L141" s="216">
        <v>1</v>
      </c>
      <c r="M141" s="216">
        <v>1</v>
      </c>
      <c r="N141" s="217">
        <v>0.997</v>
      </c>
      <c r="Q141" s="235"/>
      <c r="R141" s="235"/>
    </row>
    <row r="142" spans="2:18" ht="15">
      <c r="B142" s="218" t="s">
        <v>915</v>
      </c>
      <c r="C142" s="219" t="s">
        <v>904</v>
      </c>
      <c r="D142" s="219" t="s">
        <v>815</v>
      </c>
      <c r="E142" s="219" t="s">
        <v>416</v>
      </c>
      <c r="F142" s="219" t="s">
        <v>7</v>
      </c>
      <c r="G142" s="219" t="s">
        <v>933</v>
      </c>
      <c r="H142" s="220">
        <v>0.49</v>
      </c>
      <c r="I142" s="219" t="s">
        <v>9</v>
      </c>
      <c r="J142" s="221">
        <v>0.49</v>
      </c>
      <c r="K142" s="229" t="s">
        <v>723</v>
      </c>
      <c r="L142" s="222">
        <v>12</v>
      </c>
      <c r="M142" s="222">
        <v>5.88</v>
      </c>
      <c r="N142" s="223">
        <v>5.88</v>
      </c>
      <c r="Q142" s="235"/>
      <c r="R142" s="235"/>
    </row>
    <row r="143" spans="2:18" ht="15">
      <c r="B143" s="212" t="s">
        <v>915</v>
      </c>
      <c r="C143" s="213" t="s">
        <v>904</v>
      </c>
      <c r="D143" s="213" t="s">
        <v>815</v>
      </c>
      <c r="E143" s="213" t="s">
        <v>417</v>
      </c>
      <c r="F143" s="213" t="s">
        <v>916</v>
      </c>
      <c r="G143" s="213" t="s">
        <v>933</v>
      </c>
      <c r="H143" s="214">
        <v>1</v>
      </c>
      <c r="I143" s="213" t="s">
        <v>6</v>
      </c>
      <c r="J143" s="215">
        <v>0.99700999999999995</v>
      </c>
      <c r="K143" s="228" t="s">
        <v>723</v>
      </c>
      <c r="L143" s="216">
        <v>1.9</v>
      </c>
      <c r="M143" s="216">
        <v>1.9</v>
      </c>
      <c r="N143" s="217">
        <v>1.8939999999999999</v>
      </c>
      <c r="Q143" s="235"/>
      <c r="R143" s="235"/>
    </row>
    <row r="144" spans="2:18" ht="15">
      <c r="B144" s="218" t="s">
        <v>915</v>
      </c>
      <c r="C144" s="219" t="s">
        <v>904</v>
      </c>
      <c r="D144" s="219" t="s">
        <v>815</v>
      </c>
      <c r="E144" s="219" t="s">
        <v>418</v>
      </c>
      <c r="F144" s="219" t="s">
        <v>7</v>
      </c>
      <c r="G144" s="219" t="s">
        <v>933</v>
      </c>
      <c r="H144" s="220">
        <v>0.49</v>
      </c>
      <c r="I144" s="219" t="s">
        <v>9</v>
      </c>
      <c r="J144" s="221">
        <v>0.49</v>
      </c>
      <c r="K144" s="229" t="s">
        <v>723</v>
      </c>
      <c r="L144" s="222">
        <v>10</v>
      </c>
      <c r="M144" s="222">
        <v>4.9000000000000004</v>
      </c>
      <c r="N144" s="223">
        <v>4.9000000000000004</v>
      </c>
      <c r="Q144" s="235"/>
      <c r="R144" s="235"/>
    </row>
    <row r="145" spans="2:18" ht="15">
      <c r="B145" s="212" t="s">
        <v>915</v>
      </c>
      <c r="C145" s="213" t="s">
        <v>904</v>
      </c>
      <c r="D145" s="213" t="s">
        <v>815</v>
      </c>
      <c r="E145" s="213" t="s">
        <v>816</v>
      </c>
      <c r="F145" s="213" t="s">
        <v>7</v>
      </c>
      <c r="G145" s="213" t="s">
        <v>933</v>
      </c>
      <c r="H145" s="214">
        <v>1</v>
      </c>
      <c r="I145" s="213" t="s">
        <v>6</v>
      </c>
      <c r="J145" s="215">
        <v>0.49980000000000002</v>
      </c>
      <c r="K145" s="228" t="s">
        <v>971</v>
      </c>
      <c r="L145" s="216">
        <v>41.4</v>
      </c>
      <c r="M145" s="216">
        <v>41.4</v>
      </c>
      <c r="N145" s="217">
        <v>20.692</v>
      </c>
      <c r="Q145" s="235"/>
      <c r="R145" s="235"/>
    </row>
    <row r="146" spans="2:18" ht="15">
      <c r="B146" s="218" t="s">
        <v>915</v>
      </c>
      <c r="C146" s="219" t="s">
        <v>904</v>
      </c>
      <c r="D146" s="219" t="s">
        <v>815</v>
      </c>
      <c r="E146" s="219" t="s">
        <v>817</v>
      </c>
      <c r="F146" s="219" t="s">
        <v>916</v>
      </c>
      <c r="G146" s="219" t="s">
        <v>933</v>
      </c>
      <c r="H146" s="220">
        <v>1</v>
      </c>
      <c r="I146" s="219" t="s">
        <v>6</v>
      </c>
      <c r="J146" s="221">
        <v>0.99700999999999995</v>
      </c>
      <c r="K146" s="229" t="s">
        <v>723</v>
      </c>
      <c r="L146" s="222">
        <v>1.1299999999999999</v>
      </c>
      <c r="M146" s="222">
        <v>1.1299999999999999</v>
      </c>
      <c r="N146" s="223">
        <v>1.127</v>
      </c>
      <c r="Q146" s="235"/>
      <c r="R146" s="235"/>
    </row>
    <row r="147" spans="2:18" ht="15">
      <c r="B147" s="212" t="s">
        <v>915</v>
      </c>
      <c r="C147" s="213" t="s">
        <v>904</v>
      </c>
      <c r="D147" s="213" t="s">
        <v>815</v>
      </c>
      <c r="E147" s="213" t="s">
        <v>419</v>
      </c>
      <c r="F147" s="213" t="s">
        <v>916</v>
      </c>
      <c r="G147" s="213" t="s">
        <v>932</v>
      </c>
      <c r="H147" s="214">
        <v>1</v>
      </c>
      <c r="I147" s="213" t="s">
        <v>6</v>
      </c>
      <c r="J147" s="215">
        <v>0.99700999999999995</v>
      </c>
      <c r="K147" s="228" t="s">
        <v>723</v>
      </c>
      <c r="L147" s="216">
        <v>23</v>
      </c>
      <c r="M147" s="216">
        <v>23</v>
      </c>
      <c r="N147" s="217">
        <v>22.931000000000001</v>
      </c>
      <c r="Q147" s="235"/>
      <c r="R147" s="235"/>
    </row>
    <row r="148" spans="2:18" ht="15">
      <c r="B148" s="218" t="s">
        <v>915</v>
      </c>
      <c r="C148" s="219" t="s">
        <v>904</v>
      </c>
      <c r="D148" s="219" t="s">
        <v>815</v>
      </c>
      <c r="E148" s="219" t="s">
        <v>426</v>
      </c>
      <c r="F148" s="219" t="s">
        <v>916</v>
      </c>
      <c r="G148" s="219" t="s">
        <v>932</v>
      </c>
      <c r="H148" s="220">
        <v>1</v>
      </c>
      <c r="I148" s="219" t="s">
        <v>6</v>
      </c>
      <c r="J148" s="221">
        <v>0.99700999999999995</v>
      </c>
      <c r="K148" s="229" t="s">
        <v>723</v>
      </c>
      <c r="L148" s="222">
        <v>2</v>
      </c>
      <c r="M148" s="222">
        <v>2</v>
      </c>
      <c r="N148" s="223">
        <v>1.994</v>
      </c>
      <c r="Q148" s="235"/>
      <c r="R148" s="235"/>
    </row>
    <row r="149" spans="2:18" ht="15">
      <c r="B149" s="212" t="s">
        <v>915</v>
      </c>
      <c r="C149" s="213" t="s">
        <v>904</v>
      </c>
      <c r="D149" s="213" t="s">
        <v>815</v>
      </c>
      <c r="E149" s="213" t="s">
        <v>989</v>
      </c>
      <c r="F149" s="213" t="s">
        <v>32</v>
      </c>
      <c r="G149" s="213" t="s">
        <v>933</v>
      </c>
      <c r="H149" s="214">
        <v>1</v>
      </c>
      <c r="I149" s="213" t="s">
        <v>6</v>
      </c>
      <c r="J149" s="215">
        <v>0.49980000000000002</v>
      </c>
      <c r="K149" s="228" t="s">
        <v>971</v>
      </c>
      <c r="L149" s="216">
        <v>5.5</v>
      </c>
      <c r="M149" s="216">
        <v>5.5</v>
      </c>
      <c r="N149" s="217">
        <v>2.7490000000000001</v>
      </c>
      <c r="Q149" s="235"/>
      <c r="R149" s="235"/>
    </row>
    <row r="150" spans="2:18" ht="15">
      <c r="B150" s="218" t="s">
        <v>915</v>
      </c>
      <c r="C150" s="219" t="s">
        <v>904</v>
      </c>
      <c r="D150" s="219" t="s">
        <v>815</v>
      </c>
      <c r="E150" s="219" t="s">
        <v>420</v>
      </c>
      <c r="F150" s="219" t="s">
        <v>916</v>
      </c>
      <c r="G150" s="219" t="s">
        <v>933</v>
      </c>
      <c r="H150" s="220">
        <v>1</v>
      </c>
      <c r="I150" s="219" t="s">
        <v>6</v>
      </c>
      <c r="J150" s="221">
        <v>0.99700999999999995</v>
      </c>
      <c r="K150" s="229" t="s">
        <v>723</v>
      </c>
      <c r="L150" s="222">
        <v>2.2000000000000002</v>
      </c>
      <c r="M150" s="222">
        <v>2.2000000000000002</v>
      </c>
      <c r="N150" s="223">
        <v>2.1930000000000001</v>
      </c>
      <c r="Q150" s="235"/>
      <c r="R150" s="235"/>
    </row>
    <row r="151" spans="2:18" ht="15">
      <c r="B151" s="212" t="s">
        <v>915</v>
      </c>
      <c r="C151" s="213" t="s">
        <v>904</v>
      </c>
      <c r="D151" s="213" t="s">
        <v>815</v>
      </c>
      <c r="E151" s="213" t="s">
        <v>421</v>
      </c>
      <c r="F151" s="213" t="s">
        <v>916</v>
      </c>
      <c r="G151" s="213" t="s">
        <v>933</v>
      </c>
      <c r="H151" s="214">
        <v>1</v>
      </c>
      <c r="I151" s="213" t="s">
        <v>6</v>
      </c>
      <c r="J151" s="215">
        <v>0.99700999999999995</v>
      </c>
      <c r="K151" s="228" t="s">
        <v>723</v>
      </c>
      <c r="L151" s="216">
        <v>1.1200000000000001</v>
      </c>
      <c r="M151" s="216">
        <v>1.1200000000000001</v>
      </c>
      <c r="N151" s="217">
        <v>1.117</v>
      </c>
      <c r="Q151" s="235"/>
      <c r="R151" s="235"/>
    </row>
    <row r="152" spans="2:18" ht="15">
      <c r="B152" s="218" t="s">
        <v>915</v>
      </c>
      <c r="C152" s="219" t="s">
        <v>904</v>
      </c>
      <c r="D152" s="219" t="s">
        <v>815</v>
      </c>
      <c r="E152" s="219" t="s">
        <v>422</v>
      </c>
      <c r="F152" s="219" t="s">
        <v>916</v>
      </c>
      <c r="G152" s="219" t="s">
        <v>933</v>
      </c>
      <c r="H152" s="220">
        <v>1</v>
      </c>
      <c r="I152" s="219" t="s">
        <v>6</v>
      </c>
      <c r="J152" s="221">
        <v>0.99700999999999995</v>
      </c>
      <c r="K152" s="229" t="s">
        <v>723</v>
      </c>
      <c r="L152" s="222">
        <v>2.5</v>
      </c>
      <c r="M152" s="222">
        <v>2.5</v>
      </c>
      <c r="N152" s="223">
        <v>2.4929999999999999</v>
      </c>
      <c r="Q152" s="235"/>
      <c r="R152" s="235"/>
    </row>
    <row r="153" spans="2:18" ht="15">
      <c r="B153" s="212" t="s">
        <v>915</v>
      </c>
      <c r="C153" s="213" t="s">
        <v>904</v>
      </c>
      <c r="D153" s="213" t="s">
        <v>815</v>
      </c>
      <c r="E153" s="213" t="s">
        <v>424</v>
      </c>
      <c r="F153" s="213" t="s">
        <v>7</v>
      </c>
      <c r="G153" s="213" t="s">
        <v>933</v>
      </c>
      <c r="H153" s="214">
        <v>1</v>
      </c>
      <c r="I153" s="213" t="s">
        <v>6</v>
      </c>
      <c r="J153" s="215">
        <v>0.58989999999999998</v>
      </c>
      <c r="K153" s="228" t="s">
        <v>723</v>
      </c>
      <c r="L153" s="216">
        <v>12</v>
      </c>
      <c r="M153" s="216">
        <v>12</v>
      </c>
      <c r="N153" s="217">
        <v>7.0789999999999997</v>
      </c>
      <c r="Q153" s="235"/>
      <c r="R153" s="235"/>
    </row>
    <row r="154" spans="2:18" ht="15">
      <c r="B154" s="218" t="s">
        <v>915</v>
      </c>
      <c r="C154" s="219" t="s">
        <v>904</v>
      </c>
      <c r="D154" s="219" t="s">
        <v>815</v>
      </c>
      <c r="E154" s="219" t="s">
        <v>425</v>
      </c>
      <c r="F154" s="219" t="s">
        <v>916</v>
      </c>
      <c r="G154" s="219" t="s">
        <v>932</v>
      </c>
      <c r="H154" s="220">
        <v>1</v>
      </c>
      <c r="I154" s="219" t="s">
        <v>6</v>
      </c>
      <c r="J154" s="221">
        <v>0.49976999999999999</v>
      </c>
      <c r="K154" s="229" t="s">
        <v>723</v>
      </c>
      <c r="L154" s="222">
        <v>178</v>
      </c>
      <c r="M154" s="222">
        <v>178</v>
      </c>
      <c r="N154" s="223">
        <v>88.959000000000003</v>
      </c>
      <c r="Q154" s="235"/>
      <c r="R154" s="235"/>
    </row>
    <row r="155" spans="2:18" ht="15">
      <c r="B155" s="212" t="s">
        <v>915</v>
      </c>
      <c r="C155" s="213" t="s">
        <v>904</v>
      </c>
      <c r="D155" s="213" t="s">
        <v>815</v>
      </c>
      <c r="E155" s="213" t="s">
        <v>818</v>
      </c>
      <c r="F155" s="213" t="s">
        <v>7</v>
      </c>
      <c r="G155" s="213" t="s">
        <v>933</v>
      </c>
      <c r="H155" s="214">
        <v>1</v>
      </c>
      <c r="I155" s="213" t="s">
        <v>6</v>
      </c>
      <c r="J155" s="215">
        <v>0.49980000000000002</v>
      </c>
      <c r="K155" s="228" t="s">
        <v>723</v>
      </c>
      <c r="L155" s="216">
        <v>4.5999999999999996</v>
      </c>
      <c r="M155" s="216">
        <v>4.5999999999999996</v>
      </c>
      <c r="N155" s="217">
        <v>2.2999999999999998</v>
      </c>
      <c r="Q155" s="235"/>
      <c r="R155" s="235"/>
    </row>
    <row r="156" spans="2:18" ht="15">
      <c r="B156" s="218" t="s">
        <v>915</v>
      </c>
      <c r="C156" s="219" t="s">
        <v>904</v>
      </c>
      <c r="D156" s="219" t="s">
        <v>815</v>
      </c>
      <c r="E156" s="219" t="s">
        <v>819</v>
      </c>
      <c r="F156" s="219" t="s">
        <v>916</v>
      </c>
      <c r="G156" s="219" t="s">
        <v>933</v>
      </c>
      <c r="H156" s="220">
        <v>1</v>
      </c>
      <c r="I156" s="219" t="s">
        <v>6</v>
      </c>
      <c r="J156" s="221">
        <v>0.99700999999999995</v>
      </c>
      <c r="K156" s="229" t="s">
        <v>723</v>
      </c>
      <c r="L156" s="222">
        <v>0.47799999999999998</v>
      </c>
      <c r="M156" s="222">
        <v>0.47799999999999998</v>
      </c>
      <c r="N156" s="223">
        <v>0.47699999999999998</v>
      </c>
      <c r="Q156" s="235"/>
      <c r="R156" s="235"/>
    </row>
    <row r="157" spans="2:18" ht="15">
      <c r="B157" s="212" t="s">
        <v>915</v>
      </c>
      <c r="C157" s="213" t="s">
        <v>904</v>
      </c>
      <c r="D157" s="213" t="s">
        <v>815</v>
      </c>
      <c r="E157" s="213" t="s">
        <v>820</v>
      </c>
      <c r="F157" s="213" t="s">
        <v>7</v>
      </c>
      <c r="G157" s="213" t="s">
        <v>933</v>
      </c>
      <c r="H157" s="214">
        <v>1</v>
      </c>
      <c r="I157" s="213" t="s">
        <v>6</v>
      </c>
      <c r="J157" s="215">
        <v>0.49980000000000002</v>
      </c>
      <c r="K157" s="228" t="s">
        <v>723</v>
      </c>
      <c r="L157" s="216">
        <v>11.5</v>
      </c>
      <c r="M157" s="216">
        <v>11.5</v>
      </c>
      <c r="N157" s="217">
        <v>5.7480000000000002</v>
      </c>
      <c r="Q157" s="235"/>
      <c r="R157" s="235"/>
    </row>
    <row r="158" spans="2:18" s="248" customFormat="1" ht="15">
      <c r="B158" s="218" t="s">
        <v>915</v>
      </c>
      <c r="C158" s="219" t="s">
        <v>904</v>
      </c>
      <c r="D158" s="219" t="s">
        <v>815</v>
      </c>
      <c r="E158" s="219" t="s">
        <v>821</v>
      </c>
      <c r="F158" s="219" t="s">
        <v>32</v>
      </c>
      <c r="G158" s="219" t="s">
        <v>933</v>
      </c>
      <c r="H158" s="220">
        <v>1</v>
      </c>
      <c r="I158" s="219" t="s">
        <v>6</v>
      </c>
      <c r="J158" s="221">
        <v>0.49980000000000002</v>
      </c>
      <c r="K158" s="229" t="s">
        <v>723</v>
      </c>
      <c r="L158" s="222">
        <v>3</v>
      </c>
      <c r="M158" s="222">
        <v>3</v>
      </c>
      <c r="N158" s="223">
        <v>1.4990000000000001</v>
      </c>
      <c r="Q158" s="249"/>
      <c r="R158" s="249"/>
    </row>
    <row r="159" spans="2:18" ht="15">
      <c r="B159" s="212" t="s">
        <v>915</v>
      </c>
      <c r="C159" s="213" t="s">
        <v>904</v>
      </c>
      <c r="D159" s="213" t="s">
        <v>815</v>
      </c>
      <c r="E159" s="213" t="s">
        <v>435</v>
      </c>
      <c r="F159" s="213" t="s">
        <v>916</v>
      </c>
      <c r="G159" s="213" t="s">
        <v>933</v>
      </c>
      <c r="H159" s="214">
        <v>1</v>
      </c>
      <c r="I159" s="213" t="s">
        <v>6</v>
      </c>
      <c r="J159" s="215">
        <v>0.99700999999999995</v>
      </c>
      <c r="K159" s="228" t="s">
        <v>723</v>
      </c>
      <c r="L159" s="216">
        <v>1.6</v>
      </c>
      <c r="M159" s="216">
        <v>1.6</v>
      </c>
      <c r="N159" s="217">
        <v>1.595</v>
      </c>
      <c r="Q159" s="235"/>
      <c r="R159" s="235"/>
    </row>
    <row r="160" spans="2:18" s="248" customFormat="1" ht="15">
      <c r="B160" s="218" t="s">
        <v>915</v>
      </c>
      <c r="C160" s="219" t="s">
        <v>904</v>
      </c>
      <c r="D160" s="219" t="s">
        <v>815</v>
      </c>
      <c r="E160" s="219" t="s">
        <v>429</v>
      </c>
      <c r="F160" s="219" t="s">
        <v>916</v>
      </c>
      <c r="G160" s="219" t="s">
        <v>932</v>
      </c>
      <c r="H160" s="220">
        <v>1</v>
      </c>
      <c r="I160" s="219" t="s">
        <v>6</v>
      </c>
      <c r="J160" s="221">
        <v>0.49976999999999999</v>
      </c>
      <c r="K160" s="229" t="s">
        <v>723</v>
      </c>
      <c r="L160" s="222">
        <v>198.7</v>
      </c>
      <c r="M160" s="222">
        <v>198.7</v>
      </c>
      <c r="N160" s="223">
        <v>99.304000000000002</v>
      </c>
      <c r="Q160" s="249"/>
      <c r="R160" s="249"/>
    </row>
    <row r="161" spans="2:18" ht="15">
      <c r="B161" s="212" t="s">
        <v>915</v>
      </c>
      <c r="C161" s="213" t="s">
        <v>904</v>
      </c>
      <c r="D161" s="213" t="s">
        <v>815</v>
      </c>
      <c r="E161" s="213" t="s">
        <v>822</v>
      </c>
      <c r="F161" s="213" t="s">
        <v>7</v>
      </c>
      <c r="G161" s="213" t="s">
        <v>933</v>
      </c>
      <c r="H161" s="214">
        <v>1</v>
      </c>
      <c r="I161" s="213" t="s">
        <v>6</v>
      </c>
      <c r="J161" s="215">
        <v>0.49980000000000002</v>
      </c>
      <c r="K161" s="228" t="s">
        <v>723</v>
      </c>
      <c r="L161" s="216">
        <v>12</v>
      </c>
      <c r="M161" s="216">
        <v>12</v>
      </c>
      <c r="N161" s="217">
        <v>5.9980000000000002</v>
      </c>
      <c r="Q161" s="235"/>
      <c r="R161" s="235"/>
    </row>
    <row r="162" spans="2:18" s="248" customFormat="1" ht="15">
      <c r="B162" s="218" t="s">
        <v>915</v>
      </c>
      <c r="C162" s="219" t="s">
        <v>904</v>
      </c>
      <c r="D162" s="219" t="s">
        <v>815</v>
      </c>
      <c r="E162" s="219" t="s">
        <v>434</v>
      </c>
      <c r="F162" s="219" t="s">
        <v>916</v>
      </c>
      <c r="G162" s="219" t="s">
        <v>932</v>
      </c>
      <c r="H162" s="220">
        <v>1</v>
      </c>
      <c r="I162" s="219" t="s">
        <v>6</v>
      </c>
      <c r="J162" s="221">
        <v>0.49976999999999999</v>
      </c>
      <c r="K162" s="229" t="s">
        <v>723</v>
      </c>
      <c r="L162" s="222">
        <v>90.6</v>
      </c>
      <c r="M162" s="222">
        <v>90.6</v>
      </c>
      <c r="N162" s="223">
        <v>45.279000000000003</v>
      </c>
      <c r="Q162" s="249"/>
      <c r="R162" s="249"/>
    </row>
    <row r="163" spans="2:18" ht="15">
      <c r="B163" s="212" t="s">
        <v>915</v>
      </c>
      <c r="C163" s="213" t="s">
        <v>904</v>
      </c>
      <c r="D163" s="213" t="s">
        <v>815</v>
      </c>
      <c r="E163" s="213" t="s">
        <v>434</v>
      </c>
      <c r="F163" s="213" t="s">
        <v>916</v>
      </c>
      <c r="G163" s="213" t="s">
        <v>933</v>
      </c>
      <c r="H163" s="214">
        <v>1</v>
      </c>
      <c r="I163" s="213" t="s">
        <v>6</v>
      </c>
      <c r="J163" s="215">
        <v>0.49976999999999999</v>
      </c>
      <c r="K163" s="228" t="s">
        <v>723</v>
      </c>
      <c r="L163" s="216">
        <v>5.5</v>
      </c>
      <c r="M163" s="216">
        <v>5.5</v>
      </c>
      <c r="N163" s="217">
        <v>2.7490000000000001</v>
      </c>
      <c r="Q163" s="235"/>
      <c r="R163" s="235"/>
    </row>
    <row r="164" spans="2:18" s="248" customFormat="1" ht="15">
      <c r="B164" s="218" t="s">
        <v>915</v>
      </c>
      <c r="C164" s="219" t="s">
        <v>904</v>
      </c>
      <c r="D164" s="219" t="s">
        <v>815</v>
      </c>
      <c r="E164" s="219" t="s">
        <v>939</v>
      </c>
      <c r="F164" s="219" t="s">
        <v>7</v>
      </c>
      <c r="G164" s="219" t="s">
        <v>933</v>
      </c>
      <c r="H164" s="220">
        <v>0.49</v>
      </c>
      <c r="I164" s="219" t="s">
        <v>9</v>
      </c>
      <c r="J164" s="221">
        <v>0.49</v>
      </c>
      <c r="K164" s="229" t="s">
        <v>971</v>
      </c>
      <c r="L164" s="222">
        <v>12.3</v>
      </c>
      <c r="M164" s="222">
        <v>6.0270000000000001</v>
      </c>
      <c r="N164" s="223">
        <v>6.0270000000000001</v>
      </c>
      <c r="Q164" s="249"/>
      <c r="R164" s="249"/>
    </row>
    <row r="165" spans="2:18" ht="15">
      <c r="B165" s="212" t="s">
        <v>915</v>
      </c>
      <c r="C165" s="213" t="s">
        <v>904</v>
      </c>
      <c r="D165" s="213" t="s">
        <v>815</v>
      </c>
      <c r="E165" s="213" t="s">
        <v>751</v>
      </c>
      <c r="F165" s="213" t="s">
        <v>32</v>
      </c>
      <c r="G165" s="213" t="s">
        <v>933</v>
      </c>
      <c r="H165" s="214">
        <v>1</v>
      </c>
      <c r="I165" s="213" t="s">
        <v>6</v>
      </c>
      <c r="J165" s="215">
        <v>1</v>
      </c>
      <c r="K165" s="228" t="s">
        <v>723</v>
      </c>
      <c r="L165" s="216">
        <v>13.9</v>
      </c>
      <c r="M165" s="216">
        <v>13.9</v>
      </c>
      <c r="N165" s="217">
        <v>13.9</v>
      </c>
      <c r="Q165" s="235"/>
      <c r="R165" s="235"/>
    </row>
    <row r="166" spans="2:18" ht="15">
      <c r="B166" s="218" t="s">
        <v>915</v>
      </c>
      <c r="C166" s="219" t="s">
        <v>904</v>
      </c>
      <c r="D166" s="219" t="s">
        <v>815</v>
      </c>
      <c r="E166" s="219" t="s">
        <v>940</v>
      </c>
      <c r="F166" s="219" t="s">
        <v>7</v>
      </c>
      <c r="G166" s="219" t="s">
        <v>933</v>
      </c>
      <c r="H166" s="220">
        <v>1</v>
      </c>
      <c r="I166" s="219" t="s">
        <v>6</v>
      </c>
      <c r="J166" s="221">
        <v>1</v>
      </c>
      <c r="K166" s="229" t="s">
        <v>971</v>
      </c>
      <c r="L166" s="222">
        <v>12</v>
      </c>
      <c r="M166" s="222">
        <v>12</v>
      </c>
      <c r="N166" s="223">
        <v>12</v>
      </c>
      <c r="Q166" s="235"/>
      <c r="R166" s="235"/>
    </row>
    <row r="167" spans="2:18" ht="15">
      <c r="B167" s="212" t="s">
        <v>915</v>
      </c>
      <c r="C167" s="213" t="s">
        <v>904</v>
      </c>
      <c r="D167" s="213" t="s">
        <v>815</v>
      </c>
      <c r="E167" s="213" t="s">
        <v>430</v>
      </c>
      <c r="F167" s="213" t="s">
        <v>916</v>
      </c>
      <c r="G167" s="213" t="s">
        <v>932</v>
      </c>
      <c r="H167" s="214">
        <v>1</v>
      </c>
      <c r="I167" s="213" t="s">
        <v>6</v>
      </c>
      <c r="J167" s="215">
        <v>0.99700999999999995</v>
      </c>
      <c r="K167" s="228" t="s">
        <v>723</v>
      </c>
      <c r="L167" s="216">
        <v>14</v>
      </c>
      <c r="M167" s="216">
        <v>14</v>
      </c>
      <c r="N167" s="217">
        <v>13.958</v>
      </c>
      <c r="Q167" s="235"/>
      <c r="R167" s="235"/>
    </row>
    <row r="168" spans="2:18" s="248" customFormat="1" ht="15">
      <c r="B168" s="218" t="s">
        <v>915</v>
      </c>
      <c r="C168" s="219" t="s">
        <v>904</v>
      </c>
      <c r="D168" s="219" t="s">
        <v>815</v>
      </c>
      <c r="E168" s="219" t="s">
        <v>823</v>
      </c>
      <c r="F168" s="219" t="s">
        <v>32</v>
      </c>
      <c r="G168" s="219" t="s">
        <v>933</v>
      </c>
      <c r="H168" s="220">
        <v>1</v>
      </c>
      <c r="I168" s="219" t="s">
        <v>6</v>
      </c>
      <c r="J168" s="221">
        <v>0.49980000000000002</v>
      </c>
      <c r="K168" s="229" t="s">
        <v>723</v>
      </c>
      <c r="L168" s="222">
        <v>4</v>
      </c>
      <c r="M168" s="222">
        <v>4</v>
      </c>
      <c r="N168" s="223">
        <v>1.9990000000000001</v>
      </c>
      <c r="Q168" s="249"/>
      <c r="R168" s="249"/>
    </row>
    <row r="169" spans="2:18" ht="15">
      <c r="B169" s="212" t="s">
        <v>915</v>
      </c>
      <c r="C169" s="213" t="s">
        <v>904</v>
      </c>
      <c r="D169" s="213" t="s">
        <v>815</v>
      </c>
      <c r="E169" s="213" t="s">
        <v>823</v>
      </c>
      <c r="F169" s="213" t="s">
        <v>7</v>
      </c>
      <c r="G169" s="213" t="s">
        <v>933</v>
      </c>
      <c r="H169" s="214">
        <v>1</v>
      </c>
      <c r="I169" s="213" t="s">
        <v>6</v>
      </c>
      <c r="J169" s="215">
        <v>0.49980000000000002</v>
      </c>
      <c r="K169" s="228" t="s">
        <v>723</v>
      </c>
      <c r="L169" s="216">
        <v>7.5</v>
      </c>
      <c r="M169" s="216">
        <v>7.5</v>
      </c>
      <c r="N169" s="217">
        <v>3.7490000000000001</v>
      </c>
      <c r="Q169" s="235"/>
      <c r="R169" s="235"/>
    </row>
    <row r="170" spans="2:18" s="248" customFormat="1" ht="15">
      <c r="B170" s="218" t="s">
        <v>915</v>
      </c>
      <c r="C170" s="219" t="s">
        <v>904</v>
      </c>
      <c r="D170" s="219" t="s">
        <v>815</v>
      </c>
      <c r="E170" s="219" t="s">
        <v>779</v>
      </c>
      <c r="F170" s="219" t="s">
        <v>32</v>
      </c>
      <c r="G170" s="219" t="s">
        <v>933</v>
      </c>
      <c r="H170" s="220">
        <v>0.29436000000000001</v>
      </c>
      <c r="I170" s="219" t="s">
        <v>9</v>
      </c>
      <c r="J170" s="221">
        <v>0.29436000000000001</v>
      </c>
      <c r="K170" s="229" t="s">
        <v>723</v>
      </c>
      <c r="L170" s="222">
        <v>12</v>
      </c>
      <c r="M170" s="222">
        <v>3.532</v>
      </c>
      <c r="N170" s="223">
        <v>3.532</v>
      </c>
      <c r="Q170" s="249"/>
      <c r="R170" s="249"/>
    </row>
    <row r="171" spans="2:18" ht="15">
      <c r="B171" s="212" t="s">
        <v>915</v>
      </c>
      <c r="C171" s="213" t="s">
        <v>904</v>
      </c>
      <c r="D171" s="213" t="s">
        <v>815</v>
      </c>
      <c r="E171" s="213" t="s">
        <v>431</v>
      </c>
      <c r="F171" s="213" t="s">
        <v>7</v>
      </c>
      <c r="G171" s="213" t="s">
        <v>933</v>
      </c>
      <c r="H171" s="214">
        <v>1</v>
      </c>
      <c r="I171" s="213" t="s">
        <v>6</v>
      </c>
      <c r="J171" s="215">
        <v>0.58989999999999998</v>
      </c>
      <c r="K171" s="228" t="s">
        <v>723</v>
      </c>
      <c r="L171" s="216">
        <v>8.35</v>
      </c>
      <c r="M171" s="216">
        <v>8.35</v>
      </c>
      <c r="N171" s="217">
        <v>4.9260000000000002</v>
      </c>
      <c r="Q171" s="235"/>
      <c r="R171" s="235"/>
    </row>
    <row r="172" spans="2:18" s="248" customFormat="1" ht="15">
      <c r="B172" s="218" t="s">
        <v>915</v>
      </c>
      <c r="C172" s="219" t="s">
        <v>904</v>
      </c>
      <c r="D172" s="219" t="s">
        <v>815</v>
      </c>
      <c r="E172" s="219" t="s">
        <v>433</v>
      </c>
      <c r="F172" s="219" t="s">
        <v>916</v>
      </c>
      <c r="G172" s="219" t="s">
        <v>932</v>
      </c>
      <c r="H172" s="220">
        <v>1</v>
      </c>
      <c r="I172" s="219" t="s">
        <v>6</v>
      </c>
      <c r="J172" s="221">
        <v>0.49976999999999999</v>
      </c>
      <c r="K172" s="229" t="s">
        <v>723</v>
      </c>
      <c r="L172" s="222">
        <v>180</v>
      </c>
      <c r="M172" s="222">
        <v>180</v>
      </c>
      <c r="N172" s="223">
        <v>89.959000000000003</v>
      </c>
      <c r="Q172" s="249"/>
      <c r="R172" s="249"/>
    </row>
    <row r="173" spans="2:18" ht="15">
      <c r="B173" s="212" t="s">
        <v>915</v>
      </c>
      <c r="C173" s="213" t="s">
        <v>904</v>
      </c>
      <c r="D173" s="213" t="s">
        <v>815</v>
      </c>
      <c r="E173" s="213" t="s">
        <v>428</v>
      </c>
      <c r="F173" s="213" t="s">
        <v>916</v>
      </c>
      <c r="G173" s="213" t="s">
        <v>932</v>
      </c>
      <c r="H173" s="214">
        <v>1</v>
      </c>
      <c r="I173" s="213" t="s">
        <v>6</v>
      </c>
      <c r="J173" s="215">
        <v>0.49976999999999999</v>
      </c>
      <c r="K173" s="228" t="s">
        <v>723</v>
      </c>
      <c r="L173" s="216">
        <v>75</v>
      </c>
      <c r="M173" s="216">
        <v>75</v>
      </c>
      <c r="N173" s="217">
        <v>37.482999999999997</v>
      </c>
      <c r="Q173" s="235"/>
      <c r="R173" s="235"/>
    </row>
    <row r="174" spans="2:18" s="248" customFormat="1" ht="15">
      <c r="B174" s="218" t="s">
        <v>915</v>
      </c>
      <c r="C174" s="219" t="s">
        <v>904</v>
      </c>
      <c r="D174" s="219" t="s">
        <v>815</v>
      </c>
      <c r="E174" s="219" t="s">
        <v>432</v>
      </c>
      <c r="F174" s="219" t="s">
        <v>7</v>
      </c>
      <c r="G174" s="219" t="s">
        <v>933</v>
      </c>
      <c r="H174" s="220">
        <v>1</v>
      </c>
      <c r="I174" s="219" t="s">
        <v>6</v>
      </c>
      <c r="J174" s="221">
        <v>0.58989999999999998</v>
      </c>
      <c r="K174" s="229" t="s">
        <v>723</v>
      </c>
      <c r="L174" s="222">
        <v>4.25</v>
      </c>
      <c r="M174" s="222">
        <v>4.25</v>
      </c>
      <c r="N174" s="223">
        <v>2.5070000000000001</v>
      </c>
      <c r="Q174" s="249"/>
      <c r="R174" s="249"/>
    </row>
    <row r="175" spans="2:18" ht="15">
      <c r="B175" s="212" t="s">
        <v>915</v>
      </c>
      <c r="C175" s="213" t="s">
        <v>904</v>
      </c>
      <c r="D175" s="213" t="s">
        <v>815</v>
      </c>
      <c r="E175" s="213" t="s">
        <v>824</v>
      </c>
      <c r="F175" s="213" t="s">
        <v>7</v>
      </c>
      <c r="G175" s="213" t="s">
        <v>933</v>
      </c>
      <c r="H175" s="214">
        <v>1</v>
      </c>
      <c r="I175" s="213" t="s">
        <v>6</v>
      </c>
      <c r="J175" s="215">
        <v>0.49980000000000002</v>
      </c>
      <c r="K175" s="228" t="s">
        <v>723</v>
      </c>
      <c r="L175" s="216">
        <v>11.5</v>
      </c>
      <c r="M175" s="216">
        <v>11.5</v>
      </c>
      <c r="N175" s="217">
        <v>5.7480000000000002</v>
      </c>
      <c r="Q175" s="235"/>
      <c r="R175" s="235"/>
    </row>
    <row r="176" spans="2:18" s="248" customFormat="1" ht="15">
      <c r="B176" s="218" t="s">
        <v>915</v>
      </c>
      <c r="C176" s="219" t="s">
        <v>904</v>
      </c>
      <c r="D176" s="219" t="s">
        <v>815</v>
      </c>
      <c r="E176" s="219" t="s">
        <v>440</v>
      </c>
      <c r="F176" s="219" t="s">
        <v>916</v>
      </c>
      <c r="G176" s="219" t="s">
        <v>932</v>
      </c>
      <c r="H176" s="220">
        <v>1</v>
      </c>
      <c r="I176" s="219" t="s">
        <v>6</v>
      </c>
      <c r="J176" s="221">
        <v>0.49976999999999999</v>
      </c>
      <c r="K176" s="229" t="s">
        <v>723</v>
      </c>
      <c r="L176" s="222">
        <v>156</v>
      </c>
      <c r="M176" s="222">
        <v>156</v>
      </c>
      <c r="N176" s="223">
        <v>77.963999999999999</v>
      </c>
      <c r="Q176" s="249"/>
      <c r="R176" s="249"/>
    </row>
    <row r="177" spans="2:18" ht="15">
      <c r="B177" s="212" t="s">
        <v>915</v>
      </c>
      <c r="C177" s="213" t="s">
        <v>904</v>
      </c>
      <c r="D177" s="213" t="s">
        <v>815</v>
      </c>
      <c r="E177" s="213" t="s">
        <v>825</v>
      </c>
      <c r="F177" s="213" t="s">
        <v>7</v>
      </c>
      <c r="G177" s="213" t="s">
        <v>933</v>
      </c>
      <c r="H177" s="214">
        <v>1</v>
      </c>
      <c r="I177" s="213" t="s">
        <v>6</v>
      </c>
      <c r="J177" s="215">
        <v>0.49980000000000002</v>
      </c>
      <c r="K177" s="228" t="s">
        <v>723</v>
      </c>
      <c r="L177" s="216">
        <v>9.1999999999999993</v>
      </c>
      <c r="M177" s="216">
        <v>9.1999999999999993</v>
      </c>
      <c r="N177" s="217">
        <v>4.5979999999999999</v>
      </c>
      <c r="Q177" s="235"/>
      <c r="R177" s="235"/>
    </row>
    <row r="178" spans="2:18" s="248" customFormat="1" ht="15">
      <c r="B178" s="218" t="s">
        <v>915</v>
      </c>
      <c r="C178" s="219" t="s">
        <v>904</v>
      </c>
      <c r="D178" s="219" t="s">
        <v>815</v>
      </c>
      <c r="E178" s="219" t="s">
        <v>826</v>
      </c>
      <c r="F178" s="219" t="s">
        <v>7</v>
      </c>
      <c r="G178" s="219" t="s">
        <v>933</v>
      </c>
      <c r="H178" s="220">
        <v>1</v>
      </c>
      <c r="I178" s="219" t="s">
        <v>6</v>
      </c>
      <c r="J178" s="221">
        <v>0.49980000000000002</v>
      </c>
      <c r="K178" s="229" t="s">
        <v>723</v>
      </c>
      <c r="L178" s="222">
        <v>13.8</v>
      </c>
      <c r="M178" s="222">
        <v>13.8</v>
      </c>
      <c r="N178" s="223">
        <v>6.8970000000000002</v>
      </c>
      <c r="Q178" s="249"/>
      <c r="R178" s="249"/>
    </row>
    <row r="179" spans="2:18" ht="15">
      <c r="B179" s="212" t="s">
        <v>915</v>
      </c>
      <c r="C179" s="213" t="s">
        <v>904</v>
      </c>
      <c r="D179" s="213" t="s">
        <v>815</v>
      </c>
      <c r="E179" s="213" t="s">
        <v>437</v>
      </c>
      <c r="F179" s="213" t="s">
        <v>916</v>
      </c>
      <c r="G179" s="213" t="s">
        <v>933</v>
      </c>
      <c r="H179" s="214">
        <v>1</v>
      </c>
      <c r="I179" s="213" t="s">
        <v>6</v>
      </c>
      <c r="J179" s="215">
        <v>0.99700999999999995</v>
      </c>
      <c r="K179" s="228" t="s">
        <v>723</v>
      </c>
      <c r="L179" s="216">
        <v>3.8</v>
      </c>
      <c r="M179" s="216">
        <v>3.8</v>
      </c>
      <c r="N179" s="217">
        <v>3.7890000000000001</v>
      </c>
      <c r="Q179" s="235"/>
      <c r="R179" s="235"/>
    </row>
    <row r="180" spans="2:18" s="248" customFormat="1" ht="15">
      <c r="B180" s="218" t="s">
        <v>915</v>
      </c>
      <c r="C180" s="219" t="s">
        <v>904</v>
      </c>
      <c r="D180" s="219" t="s">
        <v>815</v>
      </c>
      <c r="E180" s="219" t="s">
        <v>448</v>
      </c>
      <c r="F180" s="219" t="s">
        <v>916</v>
      </c>
      <c r="G180" s="219" t="s">
        <v>933</v>
      </c>
      <c r="H180" s="220">
        <v>1</v>
      </c>
      <c r="I180" s="219" t="s">
        <v>6</v>
      </c>
      <c r="J180" s="221">
        <v>0.99700999999999995</v>
      </c>
      <c r="K180" s="229" t="s">
        <v>723</v>
      </c>
      <c r="L180" s="222">
        <v>1.3</v>
      </c>
      <c r="M180" s="222">
        <v>1.3</v>
      </c>
      <c r="N180" s="223">
        <v>1.296</v>
      </c>
      <c r="Q180" s="249"/>
      <c r="R180" s="249"/>
    </row>
    <row r="181" spans="2:18" ht="15">
      <c r="B181" s="212" t="s">
        <v>915</v>
      </c>
      <c r="C181" s="213" t="s">
        <v>904</v>
      </c>
      <c r="D181" s="213" t="s">
        <v>815</v>
      </c>
      <c r="E181" s="213" t="s">
        <v>439</v>
      </c>
      <c r="F181" s="213" t="s">
        <v>916</v>
      </c>
      <c r="G181" s="213" t="s">
        <v>933</v>
      </c>
      <c r="H181" s="214">
        <v>1</v>
      </c>
      <c r="I181" s="213" t="s">
        <v>6</v>
      </c>
      <c r="J181" s="215">
        <v>0.99700999999999995</v>
      </c>
      <c r="K181" s="228" t="s">
        <v>723</v>
      </c>
      <c r="L181" s="216">
        <v>1.5</v>
      </c>
      <c r="M181" s="216">
        <v>1.5</v>
      </c>
      <c r="N181" s="217">
        <v>1.496</v>
      </c>
      <c r="Q181" s="235"/>
      <c r="R181" s="235"/>
    </row>
    <row r="182" spans="2:18" s="248" customFormat="1" ht="15">
      <c r="B182" s="218" t="s">
        <v>915</v>
      </c>
      <c r="C182" s="219" t="s">
        <v>904</v>
      </c>
      <c r="D182" s="219" t="s">
        <v>815</v>
      </c>
      <c r="E182" s="219" t="s">
        <v>441</v>
      </c>
      <c r="F182" s="219" t="s">
        <v>7</v>
      </c>
      <c r="G182" s="219" t="s">
        <v>933</v>
      </c>
      <c r="H182" s="220">
        <v>0.5</v>
      </c>
      <c r="I182" s="219" t="s">
        <v>9</v>
      </c>
      <c r="J182" s="221">
        <v>0.5</v>
      </c>
      <c r="K182" s="229" t="s">
        <v>723</v>
      </c>
      <c r="L182" s="222">
        <v>7.5</v>
      </c>
      <c r="M182" s="222">
        <v>3.75</v>
      </c>
      <c r="N182" s="223">
        <v>3.75</v>
      </c>
      <c r="Q182" s="249"/>
      <c r="R182" s="249"/>
    </row>
    <row r="183" spans="2:18" ht="15">
      <c r="B183" s="212" t="s">
        <v>915</v>
      </c>
      <c r="C183" s="213" t="s">
        <v>904</v>
      </c>
      <c r="D183" s="213" t="s">
        <v>815</v>
      </c>
      <c r="E183" s="213" t="s">
        <v>441</v>
      </c>
      <c r="F183" s="213" t="s">
        <v>7</v>
      </c>
      <c r="G183" s="213" t="s">
        <v>933</v>
      </c>
      <c r="H183" s="214">
        <v>4.4999999999999998E-2</v>
      </c>
      <c r="I183" s="213" t="s">
        <v>9</v>
      </c>
      <c r="J183" s="215">
        <v>4.4999999999999998E-2</v>
      </c>
      <c r="K183" s="228" t="s">
        <v>723</v>
      </c>
      <c r="L183" s="216">
        <v>10</v>
      </c>
      <c r="M183" s="216">
        <v>0.45</v>
      </c>
      <c r="N183" s="217">
        <v>0.45</v>
      </c>
      <c r="Q183" s="235"/>
      <c r="R183" s="235"/>
    </row>
    <row r="184" spans="2:18" s="248" customFormat="1" ht="15">
      <c r="B184" s="218" t="s">
        <v>915</v>
      </c>
      <c r="C184" s="219" t="s">
        <v>904</v>
      </c>
      <c r="D184" s="219" t="s">
        <v>815</v>
      </c>
      <c r="E184" s="219" t="s">
        <v>827</v>
      </c>
      <c r="F184" s="219" t="s">
        <v>7</v>
      </c>
      <c r="G184" s="219" t="s">
        <v>933</v>
      </c>
      <c r="H184" s="220">
        <v>1</v>
      </c>
      <c r="I184" s="219" t="s">
        <v>6</v>
      </c>
      <c r="J184" s="221">
        <v>0.49980000000000002</v>
      </c>
      <c r="K184" s="229" t="s">
        <v>723</v>
      </c>
      <c r="L184" s="222">
        <v>12</v>
      </c>
      <c r="M184" s="222">
        <v>12</v>
      </c>
      <c r="N184" s="223">
        <v>5.9980000000000002</v>
      </c>
      <c r="Q184" s="249"/>
      <c r="R184" s="249"/>
    </row>
    <row r="185" spans="2:18" ht="15">
      <c r="B185" s="212" t="s">
        <v>915</v>
      </c>
      <c r="C185" s="213" t="s">
        <v>904</v>
      </c>
      <c r="D185" s="213" t="s">
        <v>815</v>
      </c>
      <c r="E185" s="213" t="s">
        <v>444</v>
      </c>
      <c r="F185" s="213" t="s">
        <v>7</v>
      </c>
      <c r="G185" s="213" t="s">
        <v>933</v>
      </c>
      <c r="H185" s="214">
        <v>1</v>
      </c>
      <c r="I185" s="213" t="s">
        <v>6</v>
      </c>
      <c r="J185" s="215">
        <v>0.58989999999999998</v>
      </c>
      <c r="K185" s="228" t="s">
        <v>723</v>
      </c>
      <c r="L185" s="216">
        <v>22</v>
      </c>
      <c r="M185" s="216">
        <v>22</v>
      </c>
      <c r="N185" s="217">
        <v>12.978</v>
      </c>
      <c r="Q185" s="235"/>
      <c r="R185" s="235"/>
    </row>
    <row r="186" spans="2:18" s="248" customFormat="1" ht="15">
      <c r="B186" s="218" t="s">
        <v>915</v>
      </c>
      <c r="C186" s="219" t="s">
        <v>904</v>
      </c>
      <c r="D186" s="219" t="s">
        <v>815</v>
      </c>
      <c r="E186" s="219" t="s">
        <v>780</v>
      </c>
      <c r="F186" s="219" t="s">
        <v>32</v>
      </c>
      <c r="G186" s="219" t="s">
        <v>933</v>
      </c>
      <c r="H186" s="220">
        <v>0.29436000000000001</v>
      </c>
      <c r="I186" s="219" t="s">
        <v>9</v>
      </c>
      <c r="J186" s="221">
        <v>0.29436000000000001</v>
      </c>
      <c r="K186" s="229" t="s">
        <v>723</v>
      </c>
      <c r="L186" s="222">
        <v>7</v>
      </c>
      <c r="M186" s="222">
        <v>2.0609999999999999</v>
      </c>
      <c r="N186" s="223">
        <v>2.0609999999999999</v>
      </c>
      <c r="Q186" s="249"/>
      <c r="R186" s="249"/>
    </row>
    <row r="187" spans="2:18" ht="15">
      <c r="B187" s="212" t="s">
        <v>915</v>
      </c>
      <c r="C187" s="213" t="s">
        <v>904</v>
      </c>
      <c r="D187" s="213" t="s">
        <v>815</v>
      </c>
      <c r="E187" s="213" t="s">
        <v>442</v>
      </c>
      <c r="F187" s="213" t="s">
        <v>916</v>
      </c>
      <c r="G187" s="213" t="s">
        <v>932</v>
      </c>
      <c r="H187" s="214">
        <v>1</v>
      </c>
      <c r="I187" s="213" t="s">
        <v>6</v>
      </c>
      <c r="J187" s="215">
        <v>0.49976999999999999</v>
      </c>
      <c r="K187" s="228" t="s">
        <v>723</v>
      </c>
      <c r="L187" s="216">
        <v>91.5</v>
      </c>
      <c r="M187" s="216">
        <v>91.5</v>
      </c>
      <c r="N187" s="217">
        <v>45.728999999999999</v>
      </c>
      <c r="Q187" s="235"/>
      <c r="R187" s="235"/>
    </row>
    <row r="188" spans="2:18" s="248" customFormat="1" ht="15">
      <c r="B188" s="218" t="s">
        <v>915</v>
      </c>
      <c r="C188" s="219" t="s">
        <v>904</v>
      </c>
      <c r="D188" s="219" t="s">
        <v>815</v>
      </c>
      <c r="E188" s="219" t="s">
        <v>442</v>
      </c>
      <c r="F188" s="219" t="s">
        <v>916</v>
      </c>
      <c r="G188" s="219" t="s">
        <v>933</v>
      </c>
      <c r="H188" s="220">
        <v>1</v>
      </c>
      <c r="I188" s="219" t="s">
        <v>6</v>
      </c>
      <c r="J188" s="221">
        <v>0.49976999999999999</v>
      </c>
      <c r="K188" s="229" t="s">
        <v>723</v>
      </c>
      <c r="L188" s="222">
        <v>5.8</v>
      </c>
      <c r="M188" s="222">
        <v>5.8</v>
      </c>
      <c r="N188" s="223">
        <v>2.899</v>
      </c>
      <c r="Q188" s="249"/>
      <c r="R188" s="249"/>
    </row>
    <row r="189" spans="2:18" ht="15">
      <c r="B189" s="212" t="s">
        <v>915</v>
      </c>
      <c r="C189" s="213" t="s">
        <v>904</v>
      </c>
      <c r="D189" s="213" t="s">
        <v>815</v>
      </c>
      <c r="E189" s="213" t="s">
        <v>941</v>
      </c>
      <c r="F189" s="213" t="s">
        <v>7</v>
      </c>
      <c r="G189" s="213" t="s">
        <v>933</v>
      </c>
      <c r="H189" s="214">
        <v>1</v>
      </c>
      <c r="I189" s="213" t="s">
        <v>6</v>
      </c>
      <c r="J189" s="215">
        <v>0.58989999999999998</v>
      </c>
      <c r="K189" s="228" t="s">
        <v>971</v>
      </c>
      <c r="L189" s="216">
        <v>32</v>
      </c>
      <c r="M189" s="216">
        <v>32</v>
      </c>
      <c r="N189" s="217">
        <v>18.876999999999999</v>
      </c>
      <c r="Q189" s="235"/>
      <c r="R189" s="235"/>
    </row>
    <row r="190" spans="2:18" ht="15">
      <c r="B190" s="218" t="s">
        <v>915</v>
      </c>
      <c r="C190" s="219" t="s">
        <v>904</v>
      </c>
      <c r="D190" s="219" t="s">
        <v>815</v>
      </c>
      <c r="E190" s="219" t="s">
        <v>942</v>
      </c>
      <c r="F190" s="219" t="s">
        <v>7</v>
      </c>
      <c r="G190" s="219" t="s">
        <v>933</v>
      </c>
      <c r="H190" s="220">
        <v>1</v>
      </c>
      <c r="I190" s="219" t="s">
        <v>6</v>
      </c>
      <c r="J190" s="221">
        <v>1</v>
      </c>
      <c r="K190" s="229" t="s">
        <v>971</v>
      </c>
      <c r="L190" s="222">
        <v>12</v>
      </c>
      <c r="M190" s="222">
        <v>12</v>
      </c>
      <c r="N190" s="223">
        <v>12</v>
      </c>
      <c r="Q190" s="235"/>
      <c r="R190" s="235"/>
    </row>
    <row r="191" spans="2:18" s="248" customFormat="1" ht="15">
      <c r="B191" s="212" t="s">
        <v>915</v>
      </c>
      <c r="C191" s="213" t="s">
        <v>904</v>
      </c>
      <c r="D191" s="213" t="s">
        <v>815</v>
      </c>
      <c r="E191" s="213" t="s">
        <v>415</v>
      </c>
      <c r="F191" s="213" t="s">
        <v>916</v>
      </c>
      <c r="G191" s="213" t="s">
        <v>932</v>
      </c>
      <c r="H191" s="214">
        <v>1</v>
      </c>
      <c r="I191" s="213" t="s">
        <v>6</v>
      </c>
      <c r="J191" s="215">
        <v>0.49980000000000002</v>
      </c>
      <c r="K191" s="228" t="s">
        <v>723</v>
      </c>
      <c r="L191" s="216">
        <v>19.2</v>
      </c>
      <c r="M191" s="216">
        <v>19.2</v>
      </c>
      <c r="N191" s="217">
        <v>9.5960000000000001</v>
      </c>
      <c r="Q191" s="249"/>
      <c r="R191" s="249"/>
    </row>
    <row r="192" spans="2:18" ht="15">
      <c r="B192" s="218" t="s">
        <v>915</v>
      </c>
      <c r="C192" s="219" t="s">
        <v>904</v>
      </c>
      <c r="D192" s="219" t="s">
        <v>815</v>
      </c>
      <c r="E192" s="219" t="s">
        <v>990</v>
      </c>
      <c r="F192" s="219" t="s">
        <v>32</v>
      </c>
      <c r="G192" s="219" t="s">
        <v>933</v>
      </c>
      <c r="H192" s="220">
        <v>1</v>
      </c>
      <c r="I192" s="219" t="s">
        <v>6</v>
      </c>
      <c r="J192" s="221">
        <v>0.49980000000000002</v>
      </c>
      <c r="K192" s="229" t="s">
        <v>723</v>
      </c>
      <c r="L192" s="222">
        <v>15</v>
      </c>
      <c r="M192" s="222">
        <v>15</v>
      </c>
      <c r="N192" s="223">
        <v>7.4969999999999999</v>
      </c>
      <c r="Q192" s="235"/>
      <c r="R192" s="235"/>
    </row>
    <row r="193" spans="2:18" ht="15">
      <c r="B193" s="212" t="s">
        <v>915</v>
      </c>
      <c r="C193" s="213" t="s">
        <v>904</v>
      </c>
      <c r="D193" s="213" t="s">
        <v>815</v>
      </c>
      <c r="E193" s="213" t="s">
        <v>445</v>
      </c>
      <c r="F193" s="213" t="s">
        <v>916</v>
      </c>
      <c r="G193" s="213" t="s">
        <v>932</v>
      </c>
      <c r="H193" s="214">
        <v>1</v>
      </c>
      <c r="I193" s="213" t="s">
        <v>6</v>
      </c>
      <c r="J193" s="215">
        <v>0.99700999999999995</v>
      </c>
      <c r="K193" s="228" t="s">
        <v>723</v>
      </c>
      <c r="L193" s="216">
        <v>36</v>
      </c>
      <c r="M193" s="216">
        <v>36</v>
      </c>
      <c r="N193" s="217">
        <v>35.892000000000003</v>
      </c>
      <c r="Q193" s="235"/>
      <c r="R193" s="235"/>
    </row>
    <row r="194" spans="2:18" ht="15">
      <c r="B194" s="218" t="s">
        <v>915</v>
      </c>
      <c r="C194" s="219" t="s">
        <v>904</v>
      </c>
      <c r="D194" s="219" t="s">
        <v>815</v>
      </c>
      <c r="E194" s="219" t="s">
        <v>446</v>
      </c>
      <c r="F194" s="219" t="s">
        <v>7</v>
      </c>
      <c r="G194" s="219" t="s">
        <v>933</v>
      </c>
      <c r="H194" s="220">
        <v>0.49</v>
      </c>
      <c r="I194" s="219" t="s">
        <v>9</v>
      </c>
      <c r="J194" s="221">
        <v>0.49</v>
      </c>
      <c r="K194" s="229" t="s">
        <v>723</v>
      </c>
      <c r="L194" s="222">
        <v>8</v>
      </c>
      <c r="M194" s="222">
        <v>3.92</v>
      </c>
      <c r="N194" s="223">
        <v>3.92</v>
      </c>
      <c r="Q194" s="235"/>
      <c r="R194" s="235"/>
    </row>
    <row r="195" spans="2:18" ht="15">
      <c r="B195" s="212" t="s">
        <v>915</v>
      </c>
      <c r="C195" s="213" t="s">
        <v>904</v>
      </c>
      <c r="D195" s="213" t="s">
        <v>815</v>
      </c>
      <c r="E195" s="213" t="s">
        <v>828</v>
      </c>
      <c r="F195" s="213" t="s">
        <v>7</v>
      </c>
      <c r="G195" s="213" t="s">
        <v>933</v>
      </c>
      <c r="H195" s="214">
        <v>1</v>
      </c>
      <c r="I195" s="213" t="s">
        <v>6</v>
      </c>
      <c r="J195" s="215">
        <v>0.49980000000000002</v>
      </c>
      <c r="K195" s="228" t="s">
        <v>723</v>
      </c>
      <c r="L195" s="216">
        <v>10</v>
      </c>
      <c r="M195" s="216">
        <v>10</v>
      </c>
      <c r="N195" s="217">
        <v>4.9980000000000002</v>
      </c>
      <c r="Q195" s="235"/>
      <c r="R195" s="235"/>
    </row>
    <row r="196" spans="2:18" ht="15">
      <c r="B196" s="218" t="s">
        <v>915</v>
      </c>
      <c r="C196" s="219" t="s">
        <v>904</v>
      </c>
      <c r="D196" s="219" t="s">
        <v>815</v>
      </c>
      <c r="E196" s="219" t="s">
        <v>829</v>
      </c>
      <c r="F196" s="219" t="s">
        <v>7</v>
      </c>
      <c r="G196" s="219" t="s">
        <v>933</v>
      </c>
      <c r="H196" s="220">
        <v>1</v>
      </c>
      <c r="I196" s="219" t="s">
        <v>6</v>
      </c>
      <c r="J196" s="221">
        <v>0.49980000000000002</v>
      </c>
      <c r="K196" s="229" t="s">
        <v>723</v>
      </c>
      <c r="L196" s="222">
        <v>12</v>
      </c>
      <c r="M196" s="222">
        <v>12</v>
      </c>
      <c r="N196" s="223">
        <v>5.9980000000000002</v>
      </c>
      <c r="Q196" s="235"/>
      <c r="R196" s="235"/>
    </row>
    <row r="197" spans="2:18" ht="15">
      <c r="B197" s="212" t="s">
        <v>915</v>
      </c>
      <c r="C197" s="213" t="s">
        <v>904</v>
      </c>
      <c r="D197" s="213" t="s">
        <v>815</v>
      </c>
      <c r="E197" s="213" t="s">
        <v>447</v>
      </c>
      <c r="F197" s="213" t="s">
        <v>7</v>
      </c>
      <c r="G197" s="213" t="s">
        <v>933</v>
      </c>
      <c r="H197" s="214">
        <v>1</v>
      </c>
      <c r="I197" s="213" t="s">
        <v>6</v>
      </c>
      <c r="J197" s="215">
        <v>0.58989999999999998</v>
      </c>
      <c r="K197" s="228" t="s">
        <v>723</v>
      </c>
      <c r="L197" s="216">
        <v>11.5</v>
      </c>
      <c r="M197" s="216">
        <v>11.5</v>
      </c>
      <c r="N197" s="217">
        <v>6.7839999999999998</v>
      </c>
      <c r="Q197" s="235"/>
      <c r="R197" s="235"/>
    </row>
    <row r="198" spans="2:18" ht="15">
      <c r="B198" s="218" t="s">
        <v>915</v>
      </c>
      <c r="C198" s="219" t="s">
        <v>904</v>
      </c>
      <c r="D198" s="219" t="s">
        <v>815</v>
      </c>
      <c r="E198" s="219" t="s">
        <v>449</v>
      </c>
      <c r="F198" s="219" t="s">
        <v>32</v>
      </c>
      <c r="G198" s="219" t="s">
        <v>933</v>
      </c>
      <c r="H198" s="220">
        <v>0.4</v>
      </c>
      <c r="I198" s="219" t="s">
        <v>9</v>
      </c>
      <c r="J198" s="221">
        <v>0.4</v>
      </c>
      <c r="K198" s="229" t="s">
        <v>723</v>
      </c>
      <c r="L198" s="222">
        <v>26.1</v>
      </c>
      <c r="M198" s="222">
        <v>10.44</v>
      </c>
      <c r="N198" s="223">
        <v>10.44</v>
      </c>
      <c r="Q198" s="235"/>
      <c r="R198" s="235"/>
    </row>
    <row r="199" spans="2:18" ht="15">
      <c r="B199" s="212" t="s">
        <v>915</v>
      </c>
      <c r="C199" s="213" t="s">
        <v>904</v>
      </c>
      <c r="D199" s="213" t="s">
        <v>815</v>
      </c>
      <c r="E199" s="213" t="s">
        <v>450</v>
      </c>
      <c r="F199" s="213" t="s">
        <v>916</v>
      </c>
      <c r="G199" s="213" t="s">
        <v>932</v>
      </c>
      <c r="H199" s="214">
        <v>1</v>
      </c>
      <c r="I199" s="213" t="s">
        <v>6</v>
      </c>
      <c r="J199" s="215">
        <v>0.49976999999999999</v>
      </c>
      <c r="K199" s="228" t="s">
        <v>723</v>
      </c>
      <c r="L199" s="216">
        <v>348</v>
      </c>
      <c r="M199" s="216">
        <v>348</v>
      </c>
      <c r="N199" s="217">
        <v>173.92</v>
      </c>
      <c r="Q199" s="235"/>
      <c r="R199" s="235"/>
    </row>
    <row r="200" spans="2:18" ht="15">
      <c r="B200" s="218" t="s">
        <v>915</v>
      </c>
      <c r="C200" s="219" t="s">
        <v>904</v>
      </c>
      <c r="D200" s="219" t="s">
        <v>815</v>
      </c>
      <c r="E200" s="219" t="s">
        <v>781</v>
      </c>
      <c r="F200" s="219" t="s">
        <v>7</v>
      </c>
      <c r="G200" s="219" t="s">
        <v>933</v>
      </c>
      <c r="H200" s="220">
        <v>0.49</v>
      </c>
      <c r="I200" s="219" t="s">
        <v>9</v>
      </c>
      <c r="J200" s="221">
        <v>0.49</v>
      </c>
      <c r="K200" s="229" t="s">
        <v>723</v>
      </c>
      <c r="L200" s="222">
        <v>48.3</v>
      </c>
      <c r="M200" s="222">
        <v>23.667000000000002</v>
      </c>
      <c r="N200" s="223">
        <v>23.667000000000002</v>
      </c>
      <c r="Q200" s="235"/>
      <c r="R200" s="235"/>
    </row>
    <row r="201" spans="2:18" ht="15">
      <c r="B201" s="212" t="s">
        <v>915</v>
      </c>
      <c r="C201" s="213" t="s">
        <v>904</v>
      </c>
      <c r="D201" s="213" t="s">
        <v>815</v>
      </c>
      <c r="E201" s="213" t="s">
        <v>452</v>
      </c>
      <c r="F201" s="213" t="s">
        <v>33</v>
      </c>
      <c r="G201" s="213" t="s">
        <v>937</v>
      </c>
      <c r="H201" s="214">
        <v>1</v>
      </c>
      <c r="I201" s="213" t="s">
        <v>6</v>
      </c>
      <c r="J201" s="215">
        <v>1</v>
      </c>
      <c r="K201" s="228" t="s">
        <v>723</v>
      </c>
      <c r="L201" s="216">
        <v>788</v>
      </c>
      <c r="M201" s="216">
        <v>788</v>
      </c>
      <c r="N201" s="217">
        <v>788</v>
      </c>
      <c r="Q201" s="235"/>
      <c r="R201" s="235"/>
    </row>
    <row r="202" spans="2:18" s="248" customFormat="1" ht="15">
      <c r="B202" s="218" t="s">
        <v>915</v>
      </c>
      <c r="C202" s="219" t="s">
        <v>904</v>
      </c>
      <c r="D202" s="219" t="s">
        <v>815</v>
      </c>
      <c r="E202" s="219" t="s">
        <v>458</v>
      </c>
      <c r="F202" s="219" t="s">
        <v>916</v>
      </c>
      <c r="G202" s="219" t="s">
        <v>933</v>
      </c>
      <c r="H202" s="220">
        <v>1</v>
      </c>
      <c r="I202" s="219" t="s">
        <v>6</v>
      </c>
      <c r="J202" s="221">
        <v>0.99700999999999995</v>
      </c>
      <c r="K202" s="229" t="s">
        <v>723</v>
      </c>
      <c r="L202" s="222">
        <v>3.2</v>
      </c>
      <c r="M202" s="222">
        <v>3.2</v>
      </c>
      <c r="N202" s="223">
        <v>3.19</v>
      </c>
      <c r="Q202" s="249"/>
      <c r="R202" s="249"/>
    </row>
    <row r="203" spans="2:18" ht="15">
      <c r="B203" s="212" t="s">
        <v>915</v>
      </c>
      <c r="C203" s="213" t="s">
        <v>904</v>
      </c>
      <c r="D203" s="213" t="s">
        <v>815</v>
      </c>
      <c r="E203" s="213" t="s">
        <v>453</v>
      </c>
      <c r="F203" s="213" t="s">
        <v>7</v>
      </c>
      <c r="G203" s="213" t="s">
        <v>933</v>
      </c>
      <c r="H203" s="214">
        <v>1</v>
      </c>
      <c r="I203" s="213" t="s">
        <v>6</v>
      </c>
      <c r="J203" s="215">
        <v>0.58989999999999998</v>
      </c>
      <c r="K203" s="228" t="s">
        <v>723</v>
      </c>
      <c r="L203" s="216">
        <v>16</v>
      </c>
      <c r="M203" s="216">
        <v>16</v>
      </c>
      <c r="N203" s="217">
        <v>9.4390000000000001</v>
      </c>
      <c r="Q203" s="235"/>
      <c r="R203" s="235"/>
    </row>
    <row r="204" spans="2:18" ht="15">
      <c r="B204" s="218" t="s">
        <v>915</v>
      </c>
      <c r="C204" s="219" t="s">
        <v>904</v>
      </c>
      <c r="D204" s="219" t="s">
        <v>815</v>
      </c>
      <c r="E204" s="219" t="s">
        <v>454</v>
      </c>
      <c r="F204" s="219" t="s">
        <v>916</v>
      </c>
      <c r="G204" s="219" t="s">
        <v>932</v>
      </c>
      <c r="H204" s="220">
        <v>1</v>
      </c>
      <c r="I204" s="219" t="s">
        <v>6</v>
      </c>
      <c r="J204" s="221">
        <v>0.99700999999999995</v>
      </c>
      <c r="K204" s="229" t="s">
        <v>723</v>
      </c>
      <c r="L204" s="222">
        <v>32.6</v>
      </c>
      <c r="M204" s="222">
        <v>32.6</v>
      </c>
      <c r="N204" s="223">
        <v>32.503</v>
      </c>
      <c r="Q204" s="235"/>
      <c r="R204" s="235"/>
    </row>
    <row r="205" spans="2:18" ht="15">
      <c r="B205" s="212" t="s">
        <v>915</v>
      </c>
      <c r="C205" s="213" t="s">
        <v>904</v>
      </c>
      <c r="D205" s="213" t="s">
        <v>815</v>
      </c>
      <c r="E205" s="213" t="s">
        <v>455</v>
      </c>
      <c r="F205" s="213" t="s">
        <v>7</v>
      </c>
      <c r="G205" s="213" t="s">
        <v>933</v>
      </c>
      <c r="H205" s="214">
        <v>0.5</v>
      </c>
      <c r="I205" s="213" t="s">
        <v>9</v>
      </c>
      <c r="J205" s="215">
        <v>0.5</v>
      </c>
      <c r="K205" s="228" t="s">
        <v>723</v>
      </c>
      <c r="L205" s="216">
        <v>79.95</v>
      </c>
      <c r="M205" s="216">
        <v>39.975000000000001</v>
      </c>
      <c r="N205" s="217">
        <v>39.975000000000001</v>
      </c>
      <c r="Q205" s="235"/>
      <c r="R205" s="235"/>
    </row>
    <row r="206" spans="2:18" ht="15">
      <c r="B206" s="218" t="s">
        <v>915</v>
      </c>
      <c r="C206" s="219" t="s">
        <v>904</v>
      </c>
      <c r="D206" s="219" t="s">
        <v>815</v>
      </c>
      <c r="E206" s="219" t="s">
        <v>830</v>
      </c>
      <c r="F206" s="219" t="s">
        <v>7</v>
      </c>
      <c r="G206" s="219" t="s">
        <v>933</v>
      </c>
      <c r="H206" s="220">
        <v>1</v>
      </c>
      <c r="I206" s="219" t="s">
        <v>6</v>
      </c>
      <c r="J206" s="221">
        <v>0.49980000000000002</v>
      </c>
      <c r="K206" s="229" t="s">
        <v>723</v>
      </c>
      <c r="L206" s="222">
        <v>11.5</v>
      </c>
      <c r="M206" s="222">
        <v>11.5</v>
      </c>
      <c r="N206" s="223">
        <v>5.7480000000000002</v>
      </c>
      <c r="Q206" s="235"/>
      <c r="R206" s="235"/>
    </row>
    <row r="207" spans="2:18" ht="15">
      <c r="B207" s="212" t="s">
        <v>915</v>
      </c>
      <c r="C207" s="213" t="s">
        <v>904</v>
      </c>
      <c r="D207" s="213" t="s">
        <v>815</v>
      </c>
      <c r="E207" s="213" t="s">
        <v>456</v>
      </c>
      <c r="F207" s="213" t="s">
        <v>916</v>
      </c>
      <c r="G207" s="213" t="s">
        <v>933</v>
      </c>
      <c r="H207" s="214">
        <v>1</v>
      </c>
      <c r="I207" s="213" t="s">
        <v>6</v>
      </c>
      <c r="J207" s="215">
        <v>0.99700999999999995</v>
      </c>
      <c r="K207" s="228" t="s">
        <v>723</v>
      </c>
      <c r="L207" s="216">
        <v>3.7</v>
      </c>
      <c r="M207" s="216">
        <v>3.7</v>
      </c>
      <c r="N207" s="217">
        <v>3.6890000000000001</v>
      </c>
      <c r="Q207" s="235"/>
      <c r="R207" s="235"/>
    </row>
    <row r="208" spans="2:18" ht="15">
      <c r="B208" s="218" t="s">
        <v>915</v>
      </c>
      <c r="C208" s="219" t="s">
        <v>904</v>
      </c>
      <c r="D208" s="219" t="s">
        <v>815</v>
      </c>
      <c r="E208" s="219" t="s">
        <v>457</v>
      </c>
      <c r="F208" s="219" t="s">
        <v>7</v>
      </c>
      <c r="G208" s="219" t="s">
        <v>933</v>
      </c>
      <c r="H208" s="220">
        <v>1</v>
      </c>
      <c r="I208" s="219" t="s">
        <v>6</v>
      </c>
      <c r="J208" s="221">
        <v>0.58989999999999998</v>
      </c>
      <c r="K208" s="229" t="s">
        <v>723</v>
      </c>
      <c r="L208" s="222">
        <v>30</v>
      </c>
      <c r="M208" s="222">
        <v>30</v>
      </c>
      <c r="N208" s="223">
        <v>17.696999999999999</v>
      </c>
      <c r="Q208" s="235"/>
      <c r="R208" s="235"/>
    </row>
    <row r="209" spans="2:18" ht="15">
      <c r="B209" s="212" t="s">
        <v>915</v>
      </c>
      <c r="C209" s="213" t="s">
        <v>904</v>
      </c>
      <c r="D209" s="213" t="s">
        <v>815</v>
      </c>
      <c r="E209" s="213" t="s">
        <v>459</v>
      </c>
      <c r="F209" s="213" t="s">
        <v>916</v>
      </c>
      <c r="G209" s="213" t="s">
        <v>933</v>
      </c>
      <c r="H209" s="214">
        <v>1</v>
      </c>
      <c r="I209" s="213" t="s">
        <v>6</v>
      </c>
      <c r="J209" s="215">
        <v>0.99700999999999995</v>
      </c>
      <c r="K209" s="228" t="s">
        <v>723</v>
      </c>
      <c r="L209" s="216">
        <v>9</v>
      </c>
      <c r="M209" s="216">
        <v>9</v>
      </c>
      <c r="N209" s="217">
        <v>8.9730000000000008</v>
      </c>
      <c r="Q209" s="235"/>
      <c r="R209" s="235"/>
    </row>
    <row r="210" spans="2:18" ht="15">
      <c r="B210" s="218" t="s">
        <v>915</v>
      </c>
      <c r="C210" s="219" t="s">
        <v>904</v>
      </c>
      <c r="D210" s="219" t="s">
        <v>815</v>
      </c>
      <c r="E210" s="219" t="s">
        <v>831</v>
      </c>
      <c r="F210" s="219" t="s">
        <v>7</v>
      </c>
      <c r="G210" s="219" t="s">
        <v>933</v>
      </c>
      <c r="H210" s="220">
        <v>1</v>
      </c>
      <c r="I210" s="219" t="s">
        <v>6</v>
      </c>
      <c r="J210" s="221">
        <v>0.49980000000000002</v>
      </c>
      <c r="K210" s="229" t="s">
        <v>723</v>
      </c>
      <c r="L210" s="222">
        <v>11.5</v>
      </c>
      <c r="M210" s="222">
        <v>11.5</v>
      </c>
      <c r="N210" s="223">
        <v>5.7480000000000002</v>
      </c>
      <c r="Q210" s="235"/>
      <c r="R210" s="235"/>
    </row>
    <row r="211" spans="2:18" ht="15">
      <c r="B211" s="212" t="s">
        <v>915</v>
      </c>
      <c r="C211" s="213" t="s">
        <v>904</v>
      </c>
      <c r="D211" s="213" t="s">
        <v>815</v>
      </c>
      <c r="E211" s="213" t="s">
        <v>460</v>
      </c>
      <c r="F211" s="213" t="s">
        <v>7</v>
      </c>
      <c r="G211" s="213" t="s">
        <v>933</v>
      </c>
      <c r="H211" s="214">
        <v>1</v>
      </c>
      <c r="I211" s="213" t="s">
        <v>6</v>
      </c>
      <c r="J211" s="215">
        <v>0.58989999999999998</v>
      </c>
      <c r="K211" s="228" t="s">
        <v>723</v>
      </c>
      <c r="L211" s="216">
        <v>8.35</v>
      </c>
      <c r="M211" s="216">
        <v>8.35</v>
      </c>
      <c r="N211" s="217">
        <v>4.9260000000000002</v>
      </c>
      <c r="Q211" s="235"/>
      <c r="R211" s="235"/>
    </row>
    <row r="212" spans="2:18" ht="15">
      <c r="B212" s="218" t="s">
        <v>915</v>
      </c>
      <c r="C212" s="219" t="s">
        <v>904</v>
      </c>
      <c r="D212" s="219" t="s">
        <v>815</v>
      </c>
      <c r="E212" s="219" t="s">
        <v>461</v>
      </c>
      <c r="F212" s="219" t="s">
        <v>7</v>
      </c>
      <c r="G212" s="219" t="s">
        <v>933</v>
      </c>
      <c r="H212" s="220">
        <v>0.5</v>
      </c>
      <c r="I212" s="219" t="s">
        <v>9</v>
      </c>
      <c r="J212" s="221">
        <v>0.5</v>
      </c>
      <c r="K212" s="229" t="s">
        <v>723</v>
      </c>
      <c r="L212" s="222">
        <v>10.4</v>
      </c>
      <c r="M212" s="222">
        <v>5.2</v>
      </c>
      <c r="N212" s="223">
        <v>5.2</v>
      </c>
      <c r="Q212" s="235"/>
      <c r="R212" s="235"/>
    </row>
    <row r="213" spans="2:18" ht="15">
      <c r="B213" s="212" t="s">
        <v>915</v>
      </c>
      <c r="C213" s="213" t="s">
        <v>904</v>
      </c>
      <c r="D213" s="213" t="s">
        <v>815</v>
      </c>
      <c r="E213" s="213" t="s">
        <v>465</v>
      </c>
      <c r="F213" s="213" t="s">
        <v>916</v>
      </c>
      <c r="G213" s="213" t="s">
        <v>933</v>
      </c>
      <c r="H213" s="214">
        <v>1</v>
      </c>
      <c r="I213" s="213" t="s">
        <v>6</v>
      </c>
      <c r="J213" s="215">
        <v>0.99700999999999995</v>
      </c>
      <c r="K213" s="228" t="s">
        <v>723</v>
      </c>
      <c r="L213" s="216">
        <v>5.6</v>
      </c>
      <c r="M213" s="216">
        <v>5.6</v>
      </c>
      <c r="N213" s="217">
        <v>5.5830000000000002</v>
      </c>
      <c r="Q213" s="235"/>
      <c r="R213" s="235"/>
    </row>
    <row r="214" spans="2:18" ht="15">
      <c r="B214" s="218" t="s">
        <v>915</v>
      </c>
      <c r="C214" s="219" t="s">
        <v>904</v>
      </c>
      <c r="D214" s="219" t="s">
        <v>815</v>
      </c>
      <c r="E214" s="219" t="s">
        <v>832</v>
      </c>
      <c r="F214" s="219" t="s">
        <v>7</v>
      </c>
      <c r="G214" s="219" t="s">
        <v>933</v>
      </c>
      <c r="H214" s="220">
        <v>1</v>
      </c>
      <c r="I214" s="219" t="s">
        <v>6</v>
      </c>
      <c r="J214" s="221">
        <v>0.49980000000000002</v>
      </c>
      <c r="K214" s="229" t="s">
        <v>723</v>
      </c>
      <c r="L214" s="222">
        <v>10</v>
      </c>
      <c r="M214" s="222">
        <v>10</v>
      </c>
      <c r="N214" s="223">
        <v>4.9980000000000002</v>
      </c>
      <c r="Q214" s="235"/>
      <c r="R214" s="235"/>
    </row>
    <row r="215" spans="2:18" ht="15">
      <c r="B215" s="212" t="s">
        <v>915</v>
      </c>
      <c r="C215" s="213" t="s">
        <v>904</v>
      </c>
      <c r="D215" s="213" t="s">
        <v>815</v>
      </c>
      <c r="E215" s="213" t="s">
        <v>463</v>
      </c>
      <c r="F215" s="213" t="s">
        <v>10</v>
      </c>
      <c r="G215" s="213" t="s">
        <v>932</v>
      </c>
      <c r="H215" s="214">
        <v>1</v>
      </c>
      <c r="I215" s="213" t="s">
        <v>6</v>
      </c>
      <c r="J215" s="215">
        <v>1</v>
      </c>
      <c r="K215" s="228" t="s">
        <v>723</v>
      </c>
      <c r="L215" s="216">
        <v>490</v>
      </c>
      <c r="M215" s="216">
        <v>490</v>
      </c>
      <c r="N215" s="217">
        <v>490</v>
      </c>
      <c r="Q215" s="235"/>
      <c r="R215" s="235"/>
    </row>
    <row r="216" spans="2:18" ht="15">
      <c r="B216" s="218" t="s">
        <v>915</v>
      </c>
      <c r="C216" s="219" t="s">
        <v>904</v>
      </c>
      <c r="D216" s="219" t="s">
        <v>815</v>
      </c>
      <c r="E216" s="219" t="s">
        <v>464</v>
      </c>
      <c r="F216" s="219" t="s">
        <v>10</v>
      </c>
      <c r="G216" s="219" t="s">
        <v>932</v>
      </c>
      <c r="H216" s="220">
        <v>1</v>
      </c>
      <c r="I216" s="219" t="s">
        <v>6</v>
      </c>
      <c r="J216" s="221">
        <v>1</v>
      </c>
      <c r="K216" s="229" t="s">
        <v>723</v>
      </c>
      <c r="L216" s="222">
        <v>435</v>
      </c>
      <c r="M216" s="222">
        <v>435</v>
      </c>
      <c r="N216" s="223">
        <v>435</v>
      </c>
      <c r="Q216" s="235"/>
      <c r="R216" s="235"/>
    </row>
    <row r="217" spans="2:18" ht="15">
      <c r="B217" s="212" t="s">
        <v>915</v>
      </c>
      <c r="C217" s="213" t="s">
        <v>904</v>
      </c>
      <c r="D217" s="213" t="s">
        <v>815</v>
      </c>
      <c r="E217" s="213" t="s">
        <v>833</v>
      </c>
      <c r="F217" s="213" t="s">
        <v>7</v>
      </c>
      <c r="G217" s="213" t="s">
        <v>933</v>
      </c>
      <c r="H217" s="214">
        <v>1</v>
      </c>
      <c r="I217" s="213" t="s">
        <v>6</v>
      </c>
      <c r="J217" s="215">
        <v>0.49980000000000002</v>
      </c>
      <c r="K217" s="228" t="s">
        <v>723</v>
      </c>
      <c r="L217" s="216">
        <v>9.1999999999999993</v>
      </c>
      <c r="M217" s="216">
        <v>9.1999999999999993</v>
      </c>
      <c r="N217" s="217">
        <v>4.5979999999999999</v>
      </c>
      <c r="Q217" s="235"/>
      <c r="R217" s="235"/>
    </row>
    <row r="218" spans="2:18" ht="15">
      <c r="B218" s="218" t="s">
        <v>915</v>
      </c>
      <c r="C218" s="219" t="s">
        <v>904</v>
      </c>
      <c r="D218" s="219" t="s">
        <v>815</v>
      </c>
      <c r="E218" s="219" t="s">
        <v>462</v>
      </c>
      <c r="F218" s="219" t="s">
        <v>7</v>
      </c>
      <c r="G218" s="219" t="s">
        <v>933</v>
      </c>
      <c r="H218" s="220">
        <v>1</v>
      </c>
      <c r="I218" s="219" t="s">
        <v>6</v>
      </c>
      <c r="J218" s="221">
        <v>0.58989999999999998</v>
      </c>
      <c r="K218" s="229" t="s">
        <v>723</v>
      </c>
      <c r="L218" s="222">
        <v>18</v>
      </c>
      <c r="M218" s="222">
        <v>18</v>
      </c>
      <c r="N218" s="223">
        <v>10.618</v>
      </c>
      <c r="Q218" s="235"/>
      <c r="R218" s="235"/>
    </row>
    <row r="219" spans="2:18" ht="15">
      <c r="B219" s="212" t="s">
        <v>915</v>
      </c>
      <c r="C219" s="213" t="s">
        <v>904</v>
      </c>
      <c r="D219" s="213" t="s">
        <v>815</v>
      </c>
      <c r="E219" s="213" t="s">
        <v>468</v>
      </c>
      <c r="F219" s="213" t="s">
        <v>916</v>
      </c>
      <c r="G219" s="213" t="s">
        <v>932</v>
      </c>
      <c r="H219" s="214">
        <v>1</v>
      </c>
      <c r="I219" s="213" t="s">
        <v>6</v>
      </c>
      <c r="J219" s="215">
        <v>0.49976999999999999</v>
      </c>
      <c r="K219" s="228" t="s">
        <v>723</v>
      </c>
      <c r="L219" s="216">
        <v>423</v>
      </c>
      <c r="M219" s="216">
        <v>423</v>
      </c>
      <c r="N219" s="217">
        <v>211.40199999999999</v>
      </c>
      <c r="Q219" s="235"/>
      <c r="R219" s="235"/>
    </row>
    <row r="220" spans="2:18" ht="15">
      <c r="B220" s="218" t="s">
        <v>915</v>
      </c>
      <c r="C220" s="219" t="s">
        <v>904</v>
      </c>
      <c r="D220" s="219" t="s">
        <v>815</v>
      </c>
      <c r="E220" s="219" t="s">
        <v>466</v>
      </c>
      <c r="F220" s="219" t="s">
        <v>7</v>
      </c>
      <c r="G220" s="219" t="s">
        <v>933</v>
      </c>
      <c r="H220" s="220">
        <v>0.5</v>
      </c>
      <c r="I220" s="219" t="s">
        <v>9</v>
      </c>
      <c r="J220" s="221">
        <v>0.5</v>
      </c>
      <c r="K220" s="229" t="s">
        <v>723</v>
      </c>
      <c r="L220" s="222">
        <v>75</v>
      </c>
      <c r="M220" s="222">
        <v>37.5</v>
      </c>
      <c r="N220" s="223">
        <v>37.5</v>
      </c>
      <c r="Q220" s="235"/>
      <c r="R220" s="235"/>
    </row>
    <row r="221" spans="2:18" ht="15">
      <c r="B221" s="212" t="s">
        <v>915</v>
      </c>
      <c r="C221" s="213" t="s">
        <v>904</v>
      </c>
      <c r="D221" s="213" t="s">
        <v>815</v>
      </c>
      <c r="E221" s="213" t="s">
        <v>467</v>
      </c>
      <c r="F221" s="213" t="s">
        <v>916</v>
      </c>
      <c r="G221" s="213" t="s">
        <v>933</v>
      </c>
      <c r="H221" s="214">
        <v>1</v>
      </c>
      <c r="I221" s="213" t="s">
        <v>6</v>
      </c>
      <c r="J221" s="215">
        <v>0.99700999999999995</v>
      </c>
      <c r="K221" s="228" t="s">
        <v>723</v>
      </c>
      <c r="L221" s="216">
        <v>9.9</v>
      </c>
      <c r="M221" s="216">
        <v>9.9</v>
      </c>
      <c r="N221" s="217">
        <v>9.8699999999999992</v>
      </c>
      <c r="Q221" s="235"/>
      <c r="R221" s="235"/>
    </row>
    <row r="222" spans="2:18" s="248" customFormat="1" ht="15">
      <c r="B222" s="218" t="s">
        <v>915</v>
      </c>
      <c r="C222" s="219" t="s">
        <v>904</v>
      </c>
      <c r="D222" s="219" t="s">
        <v>815</v>
      </c>
      <c r="E222" s="219" t="s">
        <v>469</v>
      </c>
      <c r="F222" s="219" t="s">
        <v>7</v>
      </c>
      <c r="G222" s="219" t="s">
        <v>933</v>
      </c>
      <c r="H222" s="220">
        <v>0.5</v>
      </c>
      <c r="I222" s="219" t="s">
        <v>9</v>
      </c>
      <c r="J222" s="221">
        <v>0.5</v>
      </c>
      <c r="K222" s="229" t="s">
        <v>723</v>
      </c>
      <c r="L222" s="222">
        <v>48</v>
      </c>
      <c r="M222" s="222">
        <v>24</v>
      </c>
      <c r="N222" s="223">
        <v>24</v>
      </c>
      <c r="Q222" s="249"/>
      <c r="R222" s="249"/>
    </row>
    <row r="223" spans="2:18" ht="15">
      <c r="B223" s="212" t="s">
        <v>915</v>
      </c>
      <c r="C223" s="213" t="s">
        <v>904</v>
      </c>
      <c r="D223" s="213" t="s">
        <v>815</v>
      </c>
      <c r="E223" s="213" t="s">
        <v>943</v>
      </c>
      <c r="F223" s="213" t="s">
        <v>32</v>
      </c>
      <c r="G223" s="213" t="s">
        <v>933</v>
      </c>
      <c r="H223" s="214">
        <v>1</v>
      </c>
      <c r="I223" s="213" t="s">
        <v>6</v>
      </c>
      <c r="J223" s="215">
        <v>0.58989999999999998</v>
      </c>
      <c r="K223" s="228" t="s">
        <v>723</v>
      </c>
      <c r="L223" s="216">
        <v>12</v>
      </c>
      <c r="M223" s="216">
        <v>12</v>
      </c>
      <c r="N223" s="217">
        <v>7.0789999999999997</v>
      </c>
      <c r="Q223" s="235"/>
      <c r="R223" s="235"/>
    </row>
    <row r="224" spans="2:18" s="248" customFormat="1" ht="15">
      <c r="B224" s="218" t="s">
        <v>915</v>
      </c>
      <c r="C224" s="219" t="s">
        <v>904</v>
      </c>
      <c r="D224" s="219" t="s">
        <v>815</v>
      </c>
      <c r="E224" s="219" t="s">
        <v>834</v>
      </c>
      <c r="F224" s="219" t="s">
        <v>7</v>
      </c>
      <c r="G224" s="219" t="s">
        <v>933</v>
      </c>
      <c r="H224" s="220">
        <v>1</v>
      </c>
      <c r="I224" s="219" t="s">
        <v>6</v>
      </c>
      <c r="J224" s="221">
        <v>0.49980000000000002</v>
      </c>
      <c r="K224" s="229" t="s">
        <v>723</v>
      </c>
      <c r="L224" s="222">
        <v>11.5</v>
      </c>
      <c r="M224" s="222">
        <v>11.5</v>
      </c>
      <c r="N224" s="223">
        <v>5.7480000000000002</v>
      </c>
      <c r="Q224" s="249"/>
      <c r="R224" s="249"/>
    </row>
    <row r="225" spans="2:18" ht="15">
      <c r="B225" s="212" t="s">
        <v>915</v>
      </c>
      <c r="C225" s="213" t="s">
        <v>904</v>
      </c>
      <c r="D225" s="213" t="s">
        <v>815</v>
      </c>
      <c r="E225" s="213" t="s">
        <v>471</v>
      </c>
      <c r="F225" s="213" t="s">
        <v>7</v>
      </c>
      <c r="G225" s="213" t="s">
        <v>933</v>
      </c>
      <c r="H225" s="214">
        <v>0.5</v>
      </c>
      <c r="I225" s="213" t="s">
        <v>9</v>
      </c>
      <c r="J225" s="215">
        <v>0.5</v>
      </c>
      <c r="K225" s="228" t="s">
        <v>723</v>
      </c>
      <c r="L225" s="216">
        <v>8.1999999999999993</v>
      </c>
      <c r="M225" s="216">
        <v>4.0999999999999996</v>
      </c>
      <c r="N225" s="217">
        <v>4.0999999999999996</v>
      </c>
      <c r="Q225" s="235"/>
      <c r="R225" s="235"/>
    </row>
    <row r="226" spans="2:18" ht="15">
      <c r="B226" s="218" t="s">
        <v>915</v>
      </c>
      <c r="C226" s="219" t="s">
        <v>904</v>
      </c>
      <c r="D226" s="219" t="s">
        <v>815</v>
      </c>
      <c r="E226" s="219" t="s">
        <v>835</v>
      </c>
      <c r="F226" s="219" t="s">
        <v>7</v>
      </c>
      <c r="G226" s="219" t="s">
        <v>933</v>
      </c>
      <c r="H226" s="220">
        <v>1</v>
      </c>
      <c r="I226" s="219" t="s">
        <v>6</v>
      </c>
      <c r="J226" s="221">
        <v>1</v>
      </c>
      <c r="K226" s="229" t="s">
        <v>723</v>
      </c>
      <c r="L226" s="222">
        <v>20.5</v>
      </c>
      <c r="M226" s="222">
        <v>20.5</v>
      </c>
      <c r="N226" s="223">
        <v>20.5</v>
      </c>
      <c r="Q226" s="235"/>
      <c r="R226" s="235"/>
    </row>
    <row r="227" spans="2:18" s="248" customFormat="1" ht="15">
      <c r="B227" s="212" t="s">
        <v>915</v>
      </c>
      <c r="C227" s="213" t="s">
        <v>904</v>
      </c>
      <c r="D227" s="213" t="s">
        <v>815</v>
      </c>
      <c r="E227" s="213" t="s">
        <v>836</v>
      </c>
      <c r="F227" s="213" t="s">
        <v>7</v>
      </c>
      <c r="G227" s="213" t="s">
        <v>933</v>
      </c>
      <c r="H227" s="214">
        <v>1</v>
      </c>
      <c r="I227" s="213" t="s">
        <v>6</v>
      </c>
      <c r="J227" s="215">
        <v>0.49980000000000002</v>
      </c>
      <c r="K227" s="228" t="s">
        <v>723</v>
      </c>
      <c r="L227" s="216">
        <v>9.1999999999999993</v>
      </c>
      <c r="M227" s="216">
        <v>9.1999999999999993</v>
      </c>
      <c r="N227" s="217">
        <v>4.5979999999999999</v>
      </c>
      <c r="Q227" s="249"/>
      <c r="R227" s="249"/>
    </row>
    <row r="228" spans="2:18" ht="15">
      <c r="B228" s="218" t="s">
        <v>915</v>
      </c>
      <c r="C228" s="219" t="s">
        <v>904</v>
      </c>
      <c r="D228" s="219" t="s">
        <v>815</v>
      </c>
      <c r="E228" s="219" t="s">
        <v>414</v>
      </c>
      <c r="F228" s="219" t="s">
        <v>7</v>
      </c>
      <c r="G228" s="219" t="s">
        <v>933</v>
      </c>
      <c r="H228" s="220">
        <v>0.5</v>
      </c>
      <c r="I228" s="219" t="s">
        <v>9</v>
      </c>
      <c r="J228" s="221">
        <v>0.5</v>
      </c>
      <c r="K228" s="229" t="s">
        <v>723</v>
      </c>
      <c r="L228" s="222">
        <v>44</v>
      </c>
      <c r="M228" s="222">
        <v>22</v>
      </c>
      <c r="N228" s="223">
        <v>22</v>
      </c>
      <c r="Q228" s="235"/>
      <c r="R228" s="235"/>
    </row>
    <row r="229" spans="2:18" ht="15">
      <c r="B229" s="212" t="s">
        <v>915</v>
      </c>
      <c r="C229" s="213" t="s">
        <v>904</v>
      </c>
      <c r="D229" s="213" t="s">
        <v>815</v>
      </c>
      <c r="E229" s="213" t="s">
        <v>470</v>
      </c>
      <c r="F229" s="213" t="s">
        <v>7</v>
      </c>
      <c r="G229" s="213" t="s">
        <v>933</v>
      </c>
      <c r="H229" s="214">
        <v>0.5</v>
      </c>
      <c r="I229" s="213" t="s">
        <v>9</v>
      </c>
      <c r="J229" s="215">
        <v>0.5</v>
      </c>
      <c r="K229" s="228" t="s">
        <v>723</v>
      </c>
      <c r="L229" s="216">
        <v>37.5</v>
      </c>
      <c r="M229" s="216">
        <v>18.75</v>
      </c>
      <c r="N229" s="217">
        <v>18.75</v>
      </c>
      <c r="Q229" s="235"/>
      <c r="R229" s="235"/>
    </row>
    <row r="230" spans="2:18" ht="15">
      <c r="B230" s="218" t="s">
        <v>915</v>
      </c>
      <c r="C230" s="219" t="s">
        <v>904</v>
      </c>
      <c r="D230" s="219" t="s">
        <v>815</v>
      </c>
      <c r="E230" s="219" t="s">
        <v>472</v>
      </c>
      <c r="F230" s="219" t="s">
        <v>7</v>
      </c>
      <c r="G230" s="219" t="s">
        <v>933</v>
      </c>
      <c r="H230" s="220">
        <v>0.49</v>
      </c>
      <c r="I230" s="219" t="s">
        <v>9</v>
      </c>
      <c r="J230" s="221">
        <v>0.49</v>
      </c>
      <c r="K230" s="229" t="s">
        <v>723</v>
      </c>
      <c r="L230" s="222">
        <v>12</v>
      </c>
      <c r="M230" s="222">
        <v>5.88</v>
      </c>
      <c r="N230" s="223">
        <v>5.88</v>
      </c>
      <c r="Q230" s="235"/>
      <c r="R230" s="235"/>
    </row>
    <row r="231" spans="2:18" ht="15">
      <c r="B231" s="212" t="s">
        <v>915</v>
      </c>
      <c r="C231" s="213" t="s">
        <v>904</v>
      </c>
      <c r="D231" s="213" t="s">
        <v>815</v>
      </c>
      <c r="E231" s="213" t="s">
        <v>755</v>
      </c>
      <c r="F231" s="213" t="s">
        <v>7</v>
      </c>
      <c r="G231" s="213" t="s">
        <v>933</v>
      </c>
      <c r="H231" s="214">
        <v>0.5</v>
      </c>
      <c r="I231" s="213" t="s">
        <v>9</v>
      </c>
      <c r="J231" s="215">
        <v>0.5</v>
      </c>
      <c r="K231" s="228" t="s">
        <v>723</v>
      </c>
      <c r="L231" s="216">
        <v>13.8</v>
      </c>
      <c r="M231" s="216">
        <v>6.9</v>
      </c>
      <c r="N231" s="217">
        <v>6.9</v>
      </c>
      <c r="Q231" s="235"/>
      <c r="R231" s="235"/>
    </row>
    <row r="232" spans="2:18" ht="15">
      <c r="B232" s="218" t="s">
        <v>915</v>
      </c>
      <c r="C232" s="219" t="s">
        <v>904</v>
      </c>
      <c r="D232" s="219" t="s">
        <v>815</v>
      </c>
      <c r="E232" s="219" t="s">
        <v>474</v>
      </c>
      <c r="F232" s="219" t="s">
        <v>916</v>
      </c>
      <c r="G232" s="219" t="s">
        <v>933</v>
      </c>
      <c r="H232" s="220">
        <v>1</v>
      </c>
      <c r="I232" s="219" t="s">
        <v>6</v>
      </c>
      <c r="J232" s="221">
        <v>0.99700999999999995</v>
      </c>
      <c r="K232" s="229" t="s">
        <v>723</v>
      </c>
      <c r="L232" s="222">
        <v>2</v>
      </c>
      <c r="M232" s="222">
        <v>2</v>
      </c>
      <c r="N232" s="223">
        <v>1.994</v>
      </c>
      <c r="Q232" s="235"/>
      <c r="R232" s="235"/>
    </row>
    <row r="233" spans="2:18" ht="15">
      <c r="B233" s="212" t="s">
        <v>915</v>
      </c>
      <c r="C233" s="213" t="s">
        <v>904</v>
      </c>
      <c r="D233" s="213" t="s">
        <v>815</v>
      </c>
      <c r="E233" s="213" t="s">
        <v>944</v>
      </c>
      <c r="F233" s="213" t="s">
        <v>7</v>
      </c>
      <c r="G233" s="213" t="s">
        <v>933</v>
      </c>
      <c r="H233" s="214">
        <v>1</v>
      </c>
      <c r="I233" s="213" t="s">
        <v>6</v>
      </c>
      <c r="J233" s="215">
        <v>0.58989999999999998</v>
      </c>
      <c r="K233" s="228" t="s">
        <v>971</v>
      </c>
      <c r="L233" s="216">
        <v>29.9</v>
      </c>
      <c r="M233" s="216">
        <v>29.9</v>
      </c>
      <c r="N233" s="217">
        <v>17.638000000000002</v>
      </c>
      <c r="Q233" s="235"/>
      <c r="R233" s="235"/>
    </row>
    <row r="234" spans="2:18" ht="15">
      <c r="B234" s="218" t="s">
        <v>915</v>
      </c>
      <c r="C234" s="219" t="s">
        <v>904</v>
      </c>
      <c r="D234" s="219" t="s">
        <v>815</v>
      </c>
      <c r="E234" s="219" t="s">
        <v>475</v>
      </c>
      <c r="F234" s="219" t="s">
        <v>916</v>
      </c>
      <c r="G234" s="219" t="s">
        <v>933</v>
      </c>
      <c r="H234" s="220">
        <v>1</v>
      </c>
      <c r="I234" s="219" t="s">
        <v>6</v>
      </c>
      <c r="J234" s="221">
        <v>0.99700999999999995</v>
      </c>
      <c r="K234" s="229" t="s">
        <v>723</v>
      </c>
      <c r="L234" s="222">
        <v>0.38</v>
      </c>
      <c r="M234" s="222">
        <v>0.38</v>
      </c>
      <c r="N234" s="223">
        <v>0.379</v>
      </c>
      <c r="Q234" s="235"/>
      <c r="R234" s="235"/>
    </row>
    <row r="235" spans="2:18" ht="15">
      <c r="B235" s="212" t="s">
        <v>915</v>
      </c>
      <c r="C235" s="213" t="s">
        <v>904</v>
      </c>
      <c r="D235" s="213" t="s">
        <v>815</v>
      </c>
      <c r="E235" s="213" t="s">
        <v>438</v>
      </c>
      <c r="F235" s="213" t="s">
        <v>916</v>
      </c>
      <c r="G235" s="213" t="s">
        <v>933</v>
      </c>
      <c r="H235" s="214">
        <v>1</v>
      </c>
      <c r="I235" s="213" t="s">
        <v>6</v>
      </c>
      <c r="J235" s="215">
        <v>0.99700999999999995</v>
      </c>
      <c r="K235" s="228" t="s">
        <v>723</v>
      </c>
      <c r="L235" s="216">
        <v>11</v>
      </c>
      <c r="M235" s="216">
        <v>11</v>
      </c>
      <c r="N235" s="217">
        <v>10.967000000000001</v>
      </c>
      <c r="Q235" s="235"/>
      <c r="R235" s="235"/>
    </row>
    <row r="236" spans="2:18" ht="15">
      <c r="B236" s="218" t="s">
        <v>915</v>
      </c>
      <c r="C236" s="219" t="s">
        <v>904</v>
      </c>
      <c r="D236" s="219" t="s">
        <v>815</v>
      </c>
      <c r="E236" s="219" t="s">
        <v>443</v>
      </c>
      <c r="F236" s="219" t="s">
        <v>7</v>
      </c>
      <c r="G236" s="219" t="s">
        <v>933</v>
      </c>
      <c r="H236" s="220">
        <v>0.5</v>
      </c>
      <c r="I236" s="219" t="s">
        <v>9</v>
      </c>
      <c r="J236" s="221">
        <v>0.5</v>
      </c>
      <c r="K236" s="229" t="s">
        <v>723</v>
      </c>
      <c r="L236" s="222">
        <v>6</v>
      </c>
      <c r="M236" s="222">
        <v>3</v>
      </c>
      <c r="N236" s="223">
        <v>3</v>
      </c>
      <c r="Q236" s="235"/>
      <c r="R236" s="235"/>
    </row>
    <row r="237" spans="2:18" ht="15">
      <c r="B237" s="212" t="s">
        <v>915</v>
      </c>
      <c r="C237" s="213" t="s">
        <v>904</v>
      </c>
      <c r="D237" s="213" t="s">
        <v>815</v>
      </c>
      <c r="E237" s="213" t="s">
        <v>837</v>
      </c>
      <c r="F237" s="213" t="s">
        <v>7</v>
      </c>
      <c r="G237" s="213" t="s">
        <v>933</v>
      </c>
      <c r="H237" s="214">
        <v>1</v>
      </c>
      <c r="I237" s="213" t="s">
        <v>6</v>
      </c>
      <c r="J237" s="215">
        <v>0.49980000000000002</v>
      </c>
      <c r="K237" s="228" t="s">
        <v>723</v>
      </c>
      <c r="L237" s="216">
        <v>29.9</v>
      </c>
      <c r="M237" s="216">
        <v>29.9</v>
      </c>
      <c r="N237" s="217">
        <v>14.944000000000001</v>
      </c>
      <c r="Q237" s="235"/>
      <c r="R237" s="235"/>
    </row>
    <row r="238" spans="2:18" ht="15">
      <c r="B238" s="218" t="s">
        <v>915</v>
      </c>
      <c r="C238" s="219" t="s">
        <v>904</v>
      </c>
      <c r="D238" s="219" t="s">
        <v>815</v>
      </c>
      <c r="E238" s="219" t="s">
        <v>838</v>
      </c>
      <c r="F238" s="219" t="s">
        <v>7</v>
      </c>
      <c r="G238" s="219" t="s">
        <v>933</v>
      </c>
      <c r="H238" s="220">
        <v>1</v>
      </c>
      <c r="I238" s="219" t="s">
        <v>6</v>
      </c>
      <c r="J238" s="221">
        <v>0.49980000000000002</v>
      </c>
      <c r="K238" s="229" t="s">
        <v>723</v>
      </c>
      <c r="L238" s="222">
        <v>9.1999999999999993</v>
      </c>
      <c r="M238" s="222">
        <v>9.1999999999999993</v>
      </c>
      <c r="N238" s="223">
        <v>4.5979999999999999</v>
      </c>
      <c r="Q238" s="235"/>
      <c r="R238" s="235"/>
    </row>
    <row r="239" spans="2:18" ht="15">
      <c r="B239" s="212" t="s">
        <v>915</v>
      </c>
      <c r="C239" s="213" t="s">
        <v>904</v>
      </c>
      <c r="D239" s="213" t="s">
        <v>815</v>
      </c>
      <c r="E239" s="213" t="s">
        <v>476</v>
      </c>
      <c r="F239" s="213" t="s">
        <v>7</v>
      </c>
      <c r="G239" s="213" t="s">
        <v>933</v>
      </c>
      <c r="H239" s="214">
        <v>0.5</v>
      </c>
      <c r="I239" s="213" t="s">
        <v>9</v>
      </c>
      <c r="J239" s="215">
        <v>0.5</v>
      </c>
      <c r="K239" s="228" t="s">
        <v>723</v>
      </c>
      <c r="L239" s="216">
        <v>33</v>
      </c>
      <c r="M239" s="216">
        <v>16.5</v>
      </c>
      <c r="N239" s="217">
        <v>16.5</v>
      </c>
      <c r="Q239" s="235"/>
      <c r="R239" s="235"/>
    </row>
    <row r="240" spans="2:18" ht="15">
      <c r="B240" s="218" t="s">
        <v>915</v>
      </c>
      <c r="C240" s="219" t="s">
        <v>904</v>
      </c>
      <c r="D240" s="219" t="s">
        <v>815</v>
      </c>
      <c r="E240" s="219" t="s">
        <v>483</v>
      </c>
      <c r="F240" s="219" t="s">
        <v>7</v>
      </c>
      <c r="G240" s="219" t="s">
        <v>933</v>
      </c>
      <c r="H240" s="220">
        <v>1</v>
      </c>
      <c r="I240" s="219" t="s">
        <v>6</v>
      </c>
      <c r="J240" s="221">
        <v>0.58989999999999998</v>
      </c>
      <c r="K240" s="229" t="s">
        <v>723</v>
      </c>
      <c r="L240" s="222">
        <v>6</v>
      </c>
      <c r="M240" s="222">
        <v>6</v>
      </c>
      <c r="N240" s="223">
        <v>3.5390000000000001</v>
      </c>
      <c r="Q240" s="235"/>
      <c r="R240" s="235"/>
    </row>
    <row r="241" spans="2:18" ht="15">
      <c r="B241" s="212" t="s">
        <v>915</v>
      </c>
      <c r="C241" s="213" t="s">
        <v>904</v>
      </c>
      <c r="D241" s="213" t="s">
        <v>815</v>
      </c>
      <c r="E241" s="213" t="s">
        <v>524</v>
      </c>
      <c r="F241" s="213" t="s">
        <v>916</v>
      </c>
      <c r="G241" s="213" t="s">
        <v>933</v>
      </c>
      <c r="H241" s="214">
        <v>1</v>
      </c>
      <c r="I241" s="213" t="s">
        <v>6</v>
      </c>
      <c r="J241" s="215">
        <v>0.99700999999999995</v>
      </c>
      <c r="K241" s="228" t="s">
        <v>723</v>
      </c>
      <c r="L241" s="216">
        <v>4.4000000000000004</v>
      </c>
      <c r="M241" s="216">
        <v>4.4000000000000004</v>
      </c>
      <c r="N241" s="217">
        <v>4.3869999999999996</v>
      </c>
      <c r="Q241" s="235"/>
      <c r="R241" s="235"/>
    </row>
    <row r="242" spans="2:18" ht="15">
      <c r="B242" s="218" t="s">
        <v>915</v>
      </c>
      <c r="C242" s="219" t="s">
        <v>904</v>
      </c>
      <c r="D242" s="219" t="s">
        <v>815</v>
      </c>
      <c r="E242" s="219" t="s">
        <v>482</v>
      </c>
      <c r="F242" s="219" t="s">
        <v>916</v>
      </c>
      <c r="G242" s="219" t="s">
        <v>932</v>
      </c>
      <c r="H242" s="220">
        <v>1</v>
      </c>
      <c r="I242" s="219" t="s">
        <v>6</v>
      </c>
      <c r="J242" s="221">
        <v>0.99700999999999995</v>
      </c>
      <c r="K242" s="229" t="s">
        <v>723</v>
      </c>
      <c r="L242" s="222">
        <v>3.9</v>
      </c>
      <c r="M242" s="222">
        <v>3.9</v>
      </c>
      <c r="N242" s="223">
        <v>3.8879999999999999</v>
      </c>
      <c r="Q242" s="235"/>
      <c r="R242" s="235"/>
    </row>
    <row r="243" spans="2:18" ht="15">
      <c r="B243" s="212" t="s">
        <v>915</v>
      </c>
      <c r="C243" s="213" t="s">
        <v>904</v>
      </c>
      <c r="D243" s="213" t="s">
        <v>815</v>
      </c>
      <c r="E243" s="213" t="s">
        <v>477</v>
      </c>
      <c r="F243" s="213" t="s">
        <v>916</v>
      </c>
      <c r="G243" s="213" t="s">
        <v>933</v>
      </c>
      <c r="H243" s="214">
        <v>1</v>
      </c>
      <c r="I243" s="213" t="s">
        <v>6</v>
      </c>
      <c r="J243" s="215">
        <v>0.99700999999999995</v>
      </c>
      <c r="K243" s="228" t="s">
        <v>723</v>
      </c>
      <c r="L243" s="216">
        <v>1</v>
      </c>
      <c r="M243" s="216">
        <v>1</v>
      </c>
      <c r="N243" s="217">
        <v>0.997</v>
      </c>
      <c r="Q243" s="235"/>
      <c r="R243" s="235"/>
    </row>
    <row r="244" spans="2:18" ht="15">
      <c r="B244" s="218" t="s">
        <v>915</v>
      </c>
      <c r="C244" s="219" t="s">
        <v>904</v>
      </c>
      <c r="D244" s="219" t="s">
        <v>815</v>
      </c>
      <c r="E244" s="219" t="s">
        <v>478</v>
      </c>
      <c r="F244" s="219" t="s">
        <v>7</v>
      </c>
      <c r="G244" s="219" t="s">
        <v>933</v>
      </c>
      <c r="H244" s="220">
        <v>1</v>
      </c>
      <c r="I244" s="219" t="s">
        <v>6</v>
      </c>
      <c r="J244" s="221">
        <v>0.58989999999999998</v>
      </c>
      <c r="K244" s="229" t="s">
        <v>723</v>
      </c>
      <c r="L244" s="222">
        <v>2.5499999999999998</v>
      </c>
      <c r="M244" s="222">
        <v>2.5499999999999998</v>
      </c>
      <c r="N244" s="223">
        <v>1.504</v>
      </c>
      <c r="Q244" s="235"/>
      <c r="R244" s="235"/>
    </row>
    <row r="245" spans="2:18" ht="15">
      <c r="B245" s="212" t="s">
        <v>915</v>
      </c>
      <c r="C245" s="213" t="s">
        <v>904</v>
      </c>
      <c r="D245" s="213" t="s">
        <v>815</v>
      </c>
      <c r="E245" s="213" t="s">
        <v>782</v>
      </c>
      <c r="F245" s="213" t="s">
        <v>32</v>
      </c>
      <c r="G245" s="213" t="s">
        <v>933</v>
      </c>
      <c r="H245" s="214">
        <v>0.17493</v>
      </c>
      <c r="I245" s="213" t="s">
        <v>9</v>
      </c>
      <c r="J245" s="215">
        <v>0.17493</v>
      </c>
      <c r="K245" s="228" t="s">
        <v>723</v>
      </c>
      <c r="L245" s="216">
        <v>12</v>
      </c>
      <c r="M245" s="216">
        <v>2.0990000000000002</v>
      </c>
      <c r="N245" s="217">
        <v>2.0990000000000002</v>
      </c>
      <c r="Q245" s="235"/>
      <c r="R245" s="235"/>
    </row>
    <row r="246" spans="2:18" ht="15">
      <c r="B246" s="218" t="s">
        <v>915</v>
      </c>
      <c r="C246" s="219" t="s">
        <v>904</v>
      </c>
      <c r="D246" s="219" t="s">
        <v>815</v>
      </c>
      <c r="E246" s="219" t="s">
        <v>479</v>
      </c>
      <c r="F246" s="219" t="s">
        <v>916</v>
      </c>
      <c r="G246" s="219" t="s">
        <v>933</v>
      </c>
      <c r="H246" s="220">
        <v>1</v>
      </c>
      <c r="I246" s="219" t="s">
        <v>6</v>
      </c>
      <c r="J246" s="221">
        <v>0.99700999999999995</v>
      </c>
      <c r="K246" s="229" t="s">
        <v>723</v>
      </c>
      <c r="L246" s="222">
        <v>3.6</v>
      </c>
      <c r="M246" s="222">
        <v>3.6</v>
      </c>
      <c r="N246" s="223">
        <v>3.589</v>
      </c>
      <c r="Q246" s="235"/>
      <c r="R246" s="235"/>
    </row>
    <row r="247" spans="2:18" ht="15">
      <c r="B247" s="212" t="s">
        <v>915</v>
      </c>
      <c r="C247" s="213" t="s">
        <v>904</v>
      </c>
      <c r="D247" s="213" t="s">
        <v>815</v>
      </c>
      <c r="E247" s="213" t="s">
        <v>480</v>
      </c>
      <c r="F247" s="213" t="s">
        <v>916</v>
      </c>
      <c r="G247" s="213" t="s">
        <v>932</v>
      </c>
      <c r="H247" s="214">
        <v>1</v>
      </c>
      <c r="I247" s="213" t="s">
        <v>6</v>
      </c>
      <c r="J247" s="215">
        <v>0.99700999999999995</v>
      </c>
      <c r="K247" s="228" t="s">
        <v>723</v>
      </c>
      <c r="L247" s="216">
        <v>20.3</v>
      </c>
      <c r="M247" s="216">
        <v>20.3</v>
      </c>
      <c r="N247" s="217">
        <v>20.239000000000001</v>
      </c>
      <c r="Q247" s="235"/>
      <c r="R247" s="235"/>
    </row>
    <row r="248" spans="2:18" ht="15">
      <c r="B248" s="218" t="s">
        <v>915</v>
      </c>
      <c r="C248" s="219" t="s">
        <v>904</v>
      </c>
      <c r="D248" s="219" t="s">
        <v>815</v>
      </c>
      <c r="E248" s="219" t="s">
        <v>481</v>
      </c>
      <c r="F248" s="219" t="s">
        <v>916</v>
      </c>
      <c r="G248" s="219" t="s">
        <v>933</v>
      </c>
      <c r="H248" s="220">
        <v>1</v>
      </c>
      <c r="I248" s="219" t="s">
        <v>6</v>
      </c>
      <c r="J248" s="221">
        <v>0.99700999999999995</v>
      </c>
      <c r="K248" s="229" t="s">
        <v>723</v>
      </c>
      <c r="L248" s="222">
        <v>2.8</v>
      </c>
      <c r="M248" s="222">
        <v>2.8</v>
      </c>
      <c r="N248" s="223">
        <v>2.7919999999999998</v>
      </c>
      <c r="Q248" s="235"/>
      <c r="R248" s="235"/>
    </row>
    <row r="249" spans="2:18" ht="15">
      <c r="B249" s="212" t="s">
        <v>915</v>
      </c>
      <c r="C249" s="213" t="s">
        <v>904</v>
      </c>
      <c r="D249" s="213" t="s">
        <v>815</v>
      </c>
      <c r="E249" s="213" t="s">
        <v>752</v>
      </c>
      <c r="F249" s="213" t="s">
        <v>32</v>
      </c>
      <c r="G249" s="213" t="s">
        <v>933</v>
      </c>
      <c r="H249" s="214">
        <v>0.29436000000000001</v>
      </c>
      <c r="I249" s="213" t="s">
        <v>9</v>
      </c>
      <c r="J249" s="215">
        <v>0.29436000000000001</v>
      </c>
      <c r="K249" s="228" t="s">
        <v>723</v>
      </c>
      <c r="L249" s="216">
        <v>9.1999999999999993</v>
      </c>
      <c r="M249" s="216">
        <v>2.7080000000000002</v>
      </c>
      <c r="N249" s="217">
        <v>2.7080000000000002</v>
      </c>
      <c r="Q249" s="235"/>
      <c r="R249" s="235"/>
    </row>
    <row r="250" spans="2:18" ht="15">
      <c r="B250" s="218" t="s">
        <v>915</v>
      </c>
      <c r="C250" s="219" t="s">
        <v>904</v>
      </c>
      <c r="D250" s="219" t="s">
        <v>815</v>
      </c>
      <c r="E250" s="219" t="s">
        <v>436</v>
      </c>
      <c r="F250" s="219" t="s">
        <v>7</v>
      </c>
      <c r="G250" s="219" t="s">
        <v>933</v>
      </c>
      <c r="H250" s="220">
        <v>1</v>
      </c>
      <c r="I250" s="219" t="s">
        <v>6</v>
      </c>
      <c r="J250" s="221">
        <v>0.58989999999999998</v>
      </c>
      <c r="K250" s="229" t="s">
        <v>723</v>
      </c>
      <c r="L250" s="222">
        <v>11.5</v>
      </c>
      <c r="M250" s="222">
        <v>11.5</v>
      </c>
      <c r="N250" s="223">
        <v>6.7839999999999998</v>
      </c>
      <c r="Q250" s="235"/>
      <c r="R250" s="235"/>
    </row>
    <row r="251" spans="2:18" ht="15">
      <c r="B251" s="212" t="s">
        <v>915</v>
      </c>
      <c r="C251" s="213" t="s">
        <v>904</v>
      </c>
      <c r="D251" s="213" t="s">
        <v>815</v>
      </c>
      <c r="E251" s="213" t="s">
        <v>839</v>
      </c>
      <c r="F251" s="213" t="s">
        <v>7</v>
      </c>
      <c r="G251" s="213" t="s">
        <v>933</v>
      </c>
      <c r="H251" s="214">
        <v>1</v>
      </c>
      <c r="I251" s="213" t="s">
        <v>6</v>
      </c>
      <c r="J251" s="215">
        <v>0.49980000000000002</v>
      </c>
      <c r="K251" s="228" t="s">
        <v>723</v>
      </c>
      <c r="L251" s="216">
        <v>13.8</v>
      </c>
      <c r="M251" s="216">
        <v>13.8</v>
      </c>
      <c r="N251" s="217">
        <v>6.8970000000000002</v>
      </c>
      <c r="Q251" s="235"/>
      <c r="R251" s="235"/>
    </row>
    <row r="252" spans="2:18" ht="15">
      <c r="B252" s="218" t="s">
        <v>915</v>
      </c>
      <c r="C252" s="219" t="s">
        <v>904</v>
      </c>
      <c r="D252" s="219" t="s">
        <v>815</v>
      </c>
      <c r="E252" s="219" t="s">
        <v>473</v>
      </c>
      <c r="F252" s="219" t="s">
        <v>916</v>
      </c>
      <c r="G252" s="219" t="s">
        <v>932</v>
      </c>
      <c r="H252" s="220">
        <v>1</v>
      </c>
      <c r="I252" s="219" t="s">
        <v>6</v>
      </c>
      <c r="J252" s="221">
        <v>0.99700999999999995</v>
      </c>
      <c r="K252" s="229" t="s">
        <v>723</v>
      </c>
      <c r="L252" s="222">
        <v>46.9</v>
      </c>
      <c r="M252" s="222">
        <v>46.9</v>
      </c>
      <c r="N252" s="223">
        <v>46.76</v>
      </c>
      <c r="Q252" s="235"/>
      <c r="R252" s="235"/>
    </row>
    <row r="253" spans="2:18" ht="15">
      <c r="B253" s="212" t="s">
        <v>915</v>
      </c>
      <c r="C253" s="213" t="s">
        <v>904</v>
      </c>
      <c r="D253" s="213" t="s">
        <v>815</v>
      </c>
      <c r="E253" s="213" t="s">
        <v>840</v>
      </c>
      <c r="F253" s="213" t="s">
        <v>32</v>
      </c>
      <c r="G253" s="213" t="s">
        <v>933</v>
      </c>
      <c r="H253" s="214">
        <v>1</v>
      </c>
      <c r="I253" s="213" t="s">
        <v>6</v>
      </c>
      <c r="J253" s="215">
        <v>0.49980000000000002</v>
      </c>
      <c r="K253" s="228" t="s">
        <v>723</v>
      </c>
      <c r="L253" s="216">
        <v>3.42</v>
      </c>
      <c r="M253" s="216">
        <v>3.42</v>
      </c>
      <c r="N253" s="217">
        <v>1.7090000000000001</v>
      </c>
      <c r="Q253" s="235"/>
      <c r="R253" s="235"/>
    </row>
    <row r="254" spans="2:18" ht="15">
      <c r="B254" s="218" t="s">
        <v>915</v>
      </c>
      <c r="C254" s="219" t="s">
        <v>904</v>
      </c>
      <c r="D254" s="219" t="s">
        <v>815</v>
      </c>
      <c r="E254" s="219" t="s">
        <v>840</v>
      </c>
      <c r="F254" s="219" t="s">
        <v>7</v>
      </c>
      <c r="G254" s="219" t="s">
        <v>933</v>
      </c>
      <c r="H254" s="220">
        <v>1</v>
      </c>
      <c r="I254" s="219" t="s">
        <v>6</v>
      </c>
      <c r="J254" s="221">
        <v>0.49980000000000002</v>
      </c>
      <c r="K254" s="229" t="s">
        <v>723</v>
      </c>
      <c r="L254" s="222">
        <v>4.5999999999999996</v>
      </c>
      <c r="M254" s="222">
        <v>4.5999999999999996</v>
      </c>
      <c r="N254" s="223">
        <v>2.2989999999999999</v>
      </c>
      <c r="Q254" s="235"/>
      <c r="R254" s="235"/>
    </row>
    <row r="255" spans="2:18" ht="15">
      <c r="B255" s="212" t="s">
        <v>915</v>
      </c>
      <c r="C255" s="213" t="s">
        <v>904</v>
      </c>
      <c r="D255" s="213" t="s">
        <v>815</v>
      </c>
      <c r="E255" s="213" t="s">
        <v>423</v>
      </c>
      <c r="F255" s="213" t="s">
        <v>916</v>
      </c>
      <c r="G255" s="213" t="s">
        <v>933</v>
      </c>
      <c r="H255" s="214">
        <v>1</v>
      </c>
      <c r="I255" s="213" t="s">
        <v>6</v>
      </c>
      <c r="J255" s="215">
        <v>0.99700999999999995</v>
      </c>
      <c r="K255" s="228" t="s">
        <v>723</v>
      </c>
      <c r="L255" s="216">
        <v>7.2</v>
      </c>
      <c r="M255" s="216">
        <v>7.2</v>
      </c>
      <c r="N255" s="217">
        <v>7.1779999999999999</v>
      </c>
      <c r="Q255" s="235"/>
      <c r="R255" s="235"/>
    </row>
    <row r="256" spans="2:18" ht="15">
      <c r="B256" s="218" t="s">
        <v>915</v>
      </c>
      <c r="C256" s="219" t="s">
        <v>904</v>
      </c>
      <c r="D256" s="219" t="s">
        <v>815</v>
      </c>
      <c r="E256" s="219" t="s">
        <v>841</v>
      </c>
      <c r="F256" s="219" t="s">
        <v>32</v>
      </c>
      <c r="G256" s="219" t="s">
        <v>933</v>
      </c>
      <c r="H256" s="220">
        <v>1</v>
      </c>
      <c r="I256" s="219" t="s">
        <v>6</v>
      </c>
      <c r="J256" s="221">
        <v>0.49980000000000002</v>
      </c>
      <c r="K256" s="229" t="s">
        <v>723</v>
      </c>
      <c r="L256" s="222">
        <v>0.3</v>
      </c>
      <c r="M256" s="222">
        <v>0.3</v>
      </c>
      <c r="N256" s="223">
        <v>0.15</v>
      </c>
      <c r="Q256" s="235"/>
      <c r="R256" s="235"/>
    </row>
    <row r="257" spans="2:18" ht="15">
      <c r="B257" s="212" t="s">
        <v>915</v>
      </c>
      <c r="C257" s="213" t="s">
        <v>904</v>
      </c>
      <c r="D257" s="213" t="s">
        <v>815</v>
      </c>
      <c r="E257" s="213" t="s">
        <v>486</v>
      </c>
      <c r="F257" s="213" t="s">
        <v>916</v>
      </c>
      <c r="G257" s="213" t="s">
        <v>933</v>
      </c>
      <c r="H257" s="214">
        <v>1</v>
      </c>
      <c r="I257" s="213" t="s">
        <v>6</v>
      </c>
      <c r="J257" s="215">
        <v>0.99700999999999995</v>
      </c>
      <c r="K257" s="228" t="s">
        <v>723</v>
      </c>
      <c r="L257" s="216">
        <v>9</v>
      </c>
      <c r="M257" s="216">
        <v>9</v>
      </c>
      <c r="N257" s="217">
        <v>8.9730000000000008</v>
      </c>
      <c r="Q257" s="235"/>
      <c r="R257" s="235"/>
    </row>
    <row r="258" spans="2:18" ht="15">
      <c r="B258" s="218" t="s">
        <v>915</v>
      </c>
      <c r="C258" s="219" t="s">
        <v>904</v>
      </c>
      <c r="D258" s="219" t="s">
        <v>815</v>
      </c>
      <c r="E258" s="219" t="s">
        <v>485</v>
      </c>
      <c r="F258" s="219" t="s">
        <v>916</v>
      </c>
      <c r="G258" s="219" t="s">
        <v>933</v>
      </c>
      <c r="H258" s="220">
        <v>1</v>
      </c>
      <c r="I258" s="219" t="s">
        <v>6</v>
      </c>
      <c r="J258" s="221">
        <v>0.99700999999999995</v>
      </c>
      <c r="K258" s="229" t="s">
        <v>723</v>
      </c>
      <c r="L258" s="222">
        <v>0.34</v>
      </c>
      <c r="M258" s="222">
        <v>0.34</v>
      </c>
      <c r="N258" s="223">
        <v>0.33900000000000002</v>
      </c>
      <c r="Q258" s="235"/>
      <c r="R258" s="235"/>
    </row>
    <row r="259" spans="2:18" ht="15">
      <c r="B259" s="212" t="s">
        <v>915</v>
      </c>
      <c r="C259" s="213" t="s">
        <v>904</v>
      </c>
      <c r="D259" s="213" t="s">
        <v>815</v>
      </c>
      <c r="E259" s="213" t="s">
        <v>945</v>
      </c>
      <c r="F259" s="213" t="s">
        <v>7</v>
      </c>
      <c r="G259" s="213" t="s">
        <v>933</v>
      </c>
      <c r="H259" s="214">
        <v>1</v>
      </c>
      <c r="I259" s="213" t="s">
        <v>6</v>
      </c>
      <c r="J259" s="215">
        <v>0.58989999999999998</v>
      </c>
      <c r="K259" s="228" t="s">
        <v>723</v>
      </c>
      <c r="L259" s="216">
        <v>27.6</v>
      </c>
      <c r="M259" s="216">
        <v>27.6</v>
      </c>
      <c r="N259" s="217">
        <v>16.280999999999999</v>
      </c>
      <c r="Q259" s="235"/>
      <c r="R259" s="235"/>
    </row>
    <row r="260" spans="2:18" ht="15">
      <c r="B260" s="218" t="s">
        <v>915</v>
      </c>
      <c r="C260" s="219" t="s">
        <v>904</v>
      </c>
      <c r="D260" s="219" t="s">
        <v>815</v>
      </c>
      <c r="E260" s="219" t="s">
        <v>842</v>
      </c>
      <c r="F260" s="219" t="s">
        <v>7</v>
      </c>
      <c r="G260" s="219" t="s">
        <v>933</v>
      </c>
      <c r="H260" s="220">
        <v>1</v>
      </c>
      <c r="I260" s="219" t="s">
        <v>6</v>
      </c>
      <c r="J260" s="221">
        <v>0.49980000000000002</v>
      </c>
      <c r="K260" s="229" t="s">
        <v>723</v>
      </c>
      <c r="L260" s="222">
        <v>12.3</v>
      </c>
      <c r="M260" s="222">
        <v>12.3</v>
      </c>
      <c r="N260" s="223">
        <v>6.1479999999999997</v>
      </c>
      <c r="Q260" s="235"/>
      <c r="R260" s="235"/>
    </row>
    <row r="261" spans="2:18" ht="15">
      <c r="B261" s="212" t="s">
        <v>915</v>
      </c>
      <c r="C261" s="213" t="s">
        <v>904</v>
      </c>
      <c r="D261" s="213" t="s">
        <v>815</v>
      </c>
      <c r="E261" s="213" t="s">
        <v>484</v>
      </c>
      <c r="F261" s="213" t="s">
        <v>916</v>
      </c>
      <c r="G261" s="213" t="s">
        <v>932</v>
      </c>
      <c r="H261" s="214">
        <v>1</v>
      </c>
      <c r="I261" s="213" t="s">
        <v>6</v>
      </c>
      <c r="J261" s="215">
        <v>0.49976999999999999</v>
      </c>
      <c r="K261" s="228" t="s">
        <v>723</v>
      </c>
      <c r="L261" s="216">
        <v>216</v>
      </c>
      <c r="M261" s="216">
        <v>216</v>
      </c>
      <c r="N261" s="217">
        <v>107.95099999999999</v>
      </c>
      <c r="Q261" s="235"/>
      <c r="R261" s="235"/>
    </row>
    <row r="262" spans="2:18" ht="15">
      <c r="B262" s="218" t="s">
        <v>915</v>
      </c>
      <c r="C262" s="219" t="s">
        <v>904</v>
      </c>
      <c r="D262" s="219" t="s">
        <v>815</v>
      </c>
      <c r="E262" s="219" t="s">
        <v>843</v>
      </c>
      <c r="F262" s="219" t="s">
        <v>7</v>
      </c>
      <c r="G262" s="219" t="s">
        <v>933</v>
      </c>
      <c r="H262" s="220">
        <v>1</v>
      </c>
      <c r="I262" s="219" t="s">
        <v>6</v>
      </c>
      <c r="J262" s="221">
        <v>0.49980000000000002</v>
      </c>
      <c r="K262" s="229" t="s">
        <v>723</v>
      </c>
      <c r="L262" s="222">
        <v>12</v>
      </c>
      <c r="M262" s="222">
        <v>12</v>
      </c>
      <c r="N262" s="223">
        <v>5.9980000000000002</v>
      </c>
      <c r="Q262" s="235"/>
      <c r="R262" s="235"/>
    </row>
    <row r="263" spans="2:18" ht="15">
      <c r="B263" s="212" t="s">
        <v>915</v>
      </c>
      <c r="C263" s="213" t="s">
        <v>904</v>
      </c>
      <c r="D263" s="213" t="s">
        <v>815</v>
      </c>
      <c r="E263" s="213" t="s">
        <v>487</v>
      </c>
      <c r="F263" s="213" t="s">
        <v>7</v>
      </c>
      <c r="G263" s="213" t="s">
        <v>933</v>
      </c>
      <c r="H263" s="214">
        <v>1</v>
      </c>
      <c r="I263" s="213" t="s">
        <v>6</v>
      </c>
      <c r="J263" s="215">
        <v>0.58989999999999998</v>
      </c>
      <c r="K263" s="228" t="s">
        <v>723</v>
      </c>
      <c r="L263" s="216">
        <v>13.8</v>
      </c>
      <c r="M263" s="216">
        <v>13.8</v>
      </c>
      <c r="N263" s="217">
        <v>8.141</v>
      </c>
      <c r="Q263" s="235"/>
      <c r="R263" s="235"/>
    </row>
    <row r="264" spans="2:18" ht="15">
      <c r="B264" s="218" t="s">
        <v>915</v>
      </c>
      <c r="C264" s="219" t="s">
        <v>904</v>
      </c>
      <c r="D264" s="219" t="s">
        <v>815</v>
      </c>
      <c r="E264" s="219" t="s">
        <v>488</v>
      </c>
      <c r="F264" s="219" t="s">
        <v>916</v>
      </c>
      <c r="G264" s="219" t="s">
        <v>933</v>
      </c>
      <c r="H264" s="220">
        <v>1</v>
      </c>
      <c r="I264" s="219" t="s">
        <v>6</v>
      </c>
      <c r="J264" s="221">
        <v>0.99700999999999995</v>
      </c>
      <c r="K264" s="229" t="s">
        <v>723</v>
      </c>
      <c r="L264" s="222">
        <v>5.2</v>
      </c>
      <c r="M264" s="222">
        <v>5.2</v>
      </c>
      <c r="N264" s="223">
        <v>5.1840000000000002</v>
      </c>
      <c r="Q264" s="235"/>
      <c r="R264" s="235"/>
    </row>
    <row r="265" spans="2:18" ht="15">
      <c r="B265" s="212" t="s">
        <v>915</v>
      </c>
      <c r="C265" s="213" t="s">
        <v>904</v>
      </c>
      <c r="D265" s="213" t="s">
        <v>815</v>
      </c>
      <c r="E265" s="213" t="s">
        <v>946</v>
      </c>
      <c r="F265" s="213" t="s">
        <v>32</v>
      </c>
      <c r="G265" s="213" t="s">
        <v>933</v>
      </c>
      <c r="H265" s="214">
        <v>1</v>
      </c>
      <c r="I265" s="213" t="s">
        <v>6</v>
      </c>
      <c r="J265" s="215">
        <v>0.58989999999999998</v>
      </c>
      <c r="K265" s="228" t="s">
        <v>723</v>
      </c>
      <c r="L265" s="216">
        <v>12</v>
      </c>
      <c r="M265" s="216">
        <v>12</v>
      </c>
      <c r="N265" s="217">
        <v>7.0789999999999997</v>
      </c>
      <c r="Q265" s="235"/>
      <c r="R265" s="235"/>
    </row>
    <row r="266" spans="2:18" ht="15">
      <c r="B266" s="218" t="s">
        <v>915</v>
      </c>
      <c r="C266" s="219" t="s">
        <v>904</v>
      </c>
      <c r="D266" s="219" t="s">
        <v>815</v>
      </c>
      <c r="E266" s="219" t="s">
        <v>489</v>
      </c>
      <c r="F266" s="219" t="s">
        <v>916</v>
      </c>
      <c r="G266" s="219" t="s">
        <v>932</v>
      </c>
      <c r="H266" s="220">
        <v>1</v>
      </c>
      <c r="I266" s="219" t="s">
        <v>6</v>
      </c>
      <c r="J266" s="221">
        <v>0.99700999999999995</v>
      </c>
      <c r="K266" s="229" t="s">
        <v>723</v>
      </c>
      <c r="L266" s="222">
        <v>146</v>
      </c>
      <c r="M266" s="222">
        <v>146</v>
      </c>
      <c r="N266" s="223">
        <v>145.56299999999999</v>
      </c>
      <c r="Q266" s="235"/>
      <c r="R266" s="235"/>
    </row>
    <row r="267" spans="2:18" ht="15">
      <c r="B267" s="212" t="s">
        <v>915</v>
      </c>
      <c r="C267" s="213" t="s">
        <v>904</v>
      </c>
      <c r="D267" s="213" t="s">
        <v>815</v>
      </c>
      <c r="E267" s="213" t="s">
        <v>499</v>
      </c>
      <c r="F267" s="213" t="s">
        <v>916</v>
      </c>
      <c r="G267" s="213" t="s">
        <v>933</v>
      </c>
      <c r="H267" s="214">
        <v>1</v>
      </c>
      <c r="I267" s="213" t="s">
        <v>6</v>
      </c>
      <c r="J267" s="215">
        <v>0.99700999999999995</v>
      </c>
      <c r="K267" s="228" t="s">
        <v>723</v>
      </c>
      <c r="L267" s="216">
        <v>1.4</v>
      </c>
      <c r="M267" s="216">
        <v>1.4</v>
      </c>
      <c r="N267" s="217">
        <v>1.3959999999999999</v>
      </c>
      <c r="Q267" s="235"/>
      <c r="R267" s="235"/>
    </row>
    <row r="268" spans="2:18" ht="15">
      <c r="B268" s="218" t="s">
        <v>915</v>
      </c>
      <c r="C268" s="219" t="s">
        <v>904</v>
      </c>
      <c r="D268" s="219" t="s">
        <v>815</v>
      </c>
      <c r="E268" s="219" t="s">
        <v>490</v>
      </c>
      <c r="F268" s="219" t="s">
        <v>7</v>
      </c>
      <c r="G268" s="219" t="s">
        <v>933</v>
      </c>
      <c r="H268" s="220">
        <v>0.5</v>
      </c>
      <c r="I268" s="219" t="s">
        <v>9</v>
      </c>
      <c r="J268" s="221">
        <v>0.5</v>
      </c>
      <c r="K268" s="229" t="s">
        <v>723</v>
      </c>
      <c r="L268" s="222">
        <v>5.6</v>
      </c>
      <c r="M268" s="222">
        <v>2.8</v>
      </c>
      <c r="N268" s="223">
        <v>2.8</v>
      </c>
      <c r="Q268" s="235"/>
      <c r="R268" s="235"/>
    </row>
    <row r="269" spans="2:18" ht="15">
      <c r="B269" s="212" t="s">
        <v>915</v>
      </c>
      <c r="C269" s="213" t="s">
        <v>904</v>
      </c>
      <c r="D269" s="213" t="s">
        <v>815</v>
      </c>
      <c r="E269" s="213" t="s">
        <v>491</v>
      </c>
      <c r="F269" s="213" t="s">
        <v>7</v>
      </c>
      <c r="G269" s="213" t="s">
        <v>933</v>
      </c>
      <c r="H269" s="214">
        <v>1</v>
      </c>
      <c r="I269" s="213" t="s">
        <v>6</v>
      </c>
      <c r="J269" s="215">
        <v>0.58989999999999998</v>
      </c>
      <c r="K269" s="228" t="s">
        <v>723</v>
      </c>
      <c r="L269" s="216">
        <v>11.15</v>
      </c>
      <c r="M269" s="216">
        <v>11.15</v>
      </c>
      <c r="N269" s="217">
        <v>6.577</v>
      </c>
      <c r="Q269" s="235"/>
      <c r="R269" s="235"/>
    </row>
    <row r="270" spans="2:18" ht="15">
      <c r="B270" s="218" t="s">
        <v>915</v>
      </c>
      <c r="C270" s="219" t="s">
        <v>904</v>
      </c>
      <c r="D270" s="219" t="s">
        <v>815</v>
      </c>
      <c r="E270" s="219" t="s">
        <v>844</v>
      </c>
      <c r="F270" s="219" t="s">
        <v>7</v>
      </c>
      <c r="G270" s="219" t="s">
        <v>933</v>
      </c>
      <c r="H270" s="220">
        <v>1</v>
      </c>
      <c r="I270" s="219" t="s">
        <v>6</v>
      </c>
      <c r="J270" s="221">
        <v>0.49980000000000002</v>
      </c>
      <c r="K270" s="229" t="s">
        <v>723</v>
      </c>
      <c r="L270" s="222">
        <v>9.1999999999999993</v>
      </c>
      <c r="M270" s="222">
        <v>9.1999999999999993</v>
      </c>
      <c r="N270" s="223">
        <v>4.5979999999999999</v>
      </c>
      <c r="Q270" s="235"/>
      <c r="R270" s="235"/>
    </row>
    <row r="271" spans="2:18" ht="15">
      <c r="B271" s="212" t="s">
        <v>915</v>
      </c>
      <c r="C271" s="213" t="s">
        <v>904</v>
      </c>
      <c r="D271" s="213" t="s">
        <v>815</v>
      </c>
      <c r="E271" s="213" t="s">
        <v>947</v>
      </c>
      <c r="F271" s="213" t="s">
        <v>7</v>
      </c>
      <c r="G271" s="213" t="s">
        <v>933</v>
      </c>
      <c r="H271" s="214">
        <v>0.49</v>
      </c>
      <c r="I271" s="213" t="s">
        <v>9</v>
      </c>
      <c r="J271" s="215">
        <v>0.49</v>
      </c>
      <c r="K271" s="228" t="s">
        <v>723</v>
      </c>
      <c r="L271" s="216">
        <v>12.3</v>
      </c>
      <c r="M271" s="216">
        <v>6.0270000000000001</v>
      </c>
      <c r="N271" s="217">
        <v>6.0270000000000001</v>
      </c>
      <c r="Q271" s="235"/>
      <c r="R271" s="235"/>
    </row>
    <row r="272" spans="2:18" ht="15">
      <c r="B272" s="218" t="s">
        <v>915</v>
      </c>
      <c r="C272" s="219" t="s">
        <v>904</v>
      </c>
      <c r="D272" s="219" t="s">
        <v>815</v>
      </c>
      <c r="E272" s="219" t="s">
        <v>492</v>
      </c>
      <c r="F272" s="219" t="s">
        <v>916</v>
      </c>
      <c r="G272" s="219" t="s">
        <v>933</v>
      </c>
      <c r="H272" s="220">
        <v>1</v>
      </c>
      <c r="I272" s="219" t="s">
        <v>6</v>
      </c>
      <c r="J272" s="221">
        <v>0.99700999999999995</v>
      </c>
      <c r="K272" s="229" t="s">
        <v>723</v>
      </c>
      <c r="L272" s="222">
        <v>4</v>
      </c>
      <c r="M272" s="222">
        <v>4</v>
      </c>
      <c r="N272" s="223">
        <v>3.988</v>
      </c>
      <c r="Q272" s="235"/>
      <c r="R272" s="235"/>
    </row>
    <row r="273" spans="2:18" ht="15">
      <c r="B273" s="212" t="s">
        <v>915</v>
      </c>
      <c r="C273" s="213" t="s">
        <v>904</v>
      </c>
      <c r="D273" s="213" t="s">
        <v>815</v>
      </c>
      <c r="E273" s="213" t="s">
        <v>493</v>
      </c>
      <c r="F273" s="213" t="s">
        <v>916</v>
      </c>
      <c r="G273" s="213" t="s">
        <v>932</v>
      </c>
      <c r="H273" s="214">
        <v>1</v>
      </c>
      <c r="I273" s="213" t="s">
        <v>6</v>
      </c>
      <c r="J273" s="215">
        <v>0.99700999999999995</v>
      </c>
      <c r="K273" s="228" t="s">
        <v>723</v>
      </c>
      <c r="L273" s="216">
        <v>74</v>
      </c>
      <c r="M273" s="216">
        <v>74</v>
      </c>
      <c r="N273" s="217">
        <v>73.778999999999996</v>
      </c>
      <c r="Q273" s="235"/>
      <c r="R273" s="235"/>
    </row>
    <row r="274" spans="2:18" ht="15">
      <c r="B274" s="218" t="s">
        <v>915</v>
      </c>
      <c r="C274" s="219" t="s">
        <v>904</v>
      </c>
      <c r="D274" s="219" t="s">
        <v>815</v>
      </c>
      <c r="E274" s="219" t="s">
        <v>494</v>
      </c>
      <c r="F274" s="219" t="s">
        <v>7</v>
      </c>
      <c r="G274" s="219" t="s">
        <v>933</v>
      </c>
      <c r="H274" s="220">
        <v>1</v>
      </c>
      <c r="I274" s="219" t="s">
        <v>6</v>
      </c>
      <c r="J274" s="221">
        <v>0.58989999999999998</v>
      </c>
      <c r="K274" s="229" t="s">
        <v>723</v>
      </c>
      <c r="L274" s="222">
        <v>8.35</v>
      </c>
      <c r="M274" s="222">
        <v>8.35</v>
      </c>
      <c r="N274" s="223">
        <v>4.9260000000000002</v>
      </c>
      <c r="Q274" s="235"/>
      <c r="R274" s="235"/>
    </row>
    <row r="275" spans="2:18" ht="15">
      <c r="B275" s="212" t="s">
        <v>915</v>
      </c>
      <c r="C275" s="213" t="s">
        <v>904</v>
      </c>
      <c r="D275" s="213" t="s">
        <v>815</v>
      </c>
      <c r="E275" s="213" t="s">
        <v>498</v>
      </c>
      <c r="F275" s="213" t="s">
        <v>916</v>
      </c>
      <c r="G275" s="213" t="s">
        <v>933</v>
      </c>
      <c r="H275" s="214">
        <v>1</v>
      </c>
      <c r="I275" s="213" t="s">
        <v>6</v>
      </c>
      <c r="J275" s="215">
        <v>0.99700999999999995</v>
      </c>
      <c r="K275" s="228" t="s">
        <v>723</v>
      </c>
      <c r="L275" s="216">
        <v>1.6</v>
      </c>
      <c r="M275" s="216">
        <v>1.6</v>
      </c>
      <c r="N275" s="217">
        <v>1.595</v>
      </c>
      <c r="Q275" s="235"/>
      <c r="R275" s="235"/>
    </row>
    <row r="276" spans="2:18" ht="15">
      <c r="B276" s="218" t="s">
        <v>915</v>
      </c>
      <c r="C276" s="219" t="s">
        <v>904</v>
      </c>
      <c r="D276" s="219" t="s">
        <v>815</v>
      </c>
      <c r="E276" s="219" t="s">
        <v>497</v>
      </c>
      <c r="F276" s="219" t="s">
        <v>916</v>
      </c>
      <c r="G276" s="219" t="s">
        <v>932</v>
      </c>
      <c r="H276" s="220">
        <v>1</v>
      </c>
      <c r="I276" s="219" t="s">
        <v>6</v>
      </c>
      <c r="J276" s="221">
        <v>0.49976999999999999</v>
      </c>
      <c r="K276" s="229" t="s">
        <v>723</v>
      </c>
      <c r="L276" s="222">
        <v>295</v>
      </c>
      <c r="M276" s="222">
        <v>295</v>
      </c>
      <c r="N276" s="223">
        <v>147.43199999999999</v>
      </c>
      <c r="Q276" s="235"/>
      <c r="R276" s="235"/>
    </row>
    <row r="277" spans="2:18" ht="15">
      <c r="B277" s="212" t="s">
        <v>915</v>
      </c>
      <c r="C277" s="213" t="s">
        <v>904</v>
      </c>
      <c r="D277" s="213" t="s">
        <v>815</v>
      </c>
      <c r="E277" s="213" t="s">
        <v>948</v>
      </c>
      <c r="F277" s="213" t="s">
        <v>7</v>
      </c>
      <c r="G277" s="213" t="s">
        <v>933</v>
      </c>
      <c r="H277" s="214">
        <v>1</v>
      </c>
      <c r="I277" s="213" t="s">
        <v>6</v>
      </c>
      <c r="J277" s="215">
        <v>0.58989999999999998</v>
      </c>
      <c r="K277" s="228" t="s">
        <v>723</v>
      </c>
      <c r="L277" s="216">
        <v>14</v>
      </c>
      <c r="M277" s="216">
        <v>14</v>
      </c>
      <c r="N277" s="217">
        <v>8.2590000000000003</v>
      </c>
      <c r="Q277" s="235"/>
      <c r="R277" s="235"/>
    </row>
    <row r="278" spans="2:18" ht="15">
      <c r="B278" s="218" t="s">
        <v>915</v>
      </c>
      <c r="C278" s="219" t="s">
        <v>904</v>
      </c>
      <c r="D278" s="219" t="s">
        <v>815</v>
      </c>
      <c r="E278" s="219" t="s">
        <v>495</v>
      </c>
      <c r="F278" s="219" t="s">
        <v>10</v>
      </c>
      <c r="G278" s="219" t="s">
        <v>932</v>
      </c>
      <c r="H278" s="220">
        <v>1</v>
      </c>
      <c r="I278" s="219" t="s">
        <v>6</v>
      </c>
      <c r="J278" s="221">
        <v>1</v>
      </c>
      <c r="K278" s="229" t="s">
        <v>723</v>
      </c>
      <c r="L278" s="222">
        <v>43</v>
      </c>
      <c r="M278" s="222">
        <v>43</v>
      </c>
      <c r="N278" s="223">
        <v>43</v>
      </c>
      <c r="Q278" s="235"/>
      <c r="R278" s="235"/>
    </row>
    <row r="279" spans="2:18" ht="15">
      <c r="B279" s="212" t="s">
        <v>915</v>
      </c>
      <c r="C279" s="213" t="s">
        <v>904</v>
      </c>
      <c r="D279" s="213" t="s">
        <v>815</v>
      </c>
      <c r="E279" s="213" t="s">
        <v>496</v>
      </c>
      <c r="F279" s="213" t="s">
        <v>10</v>
      </c>
      <c r="G279" s="213" t="s">
        <v>932</v>
      </c>
      <c r="H279" s="214">
        <v>1</v>
      </c>
      <c r="I279" s="213" t="s">
        <v>6</v>
      </c>
      <c r="J279" s="215">
        <v>1</v>
      </c>
      <c r="K279" s="228" t="s">
        <v>723</v>
      </c>
      <c r="L279" s="216">
        <v>435</v>
      </c>
      <c r="M279" s="216">
        <v>435</v>
      </c>
      <c r="N279" s="217">
        <v>435</v>
      </c>
      <c r="Q279" s="235"/>
      <c r="R279" s="235"/>
    </row>
    <row r="280" spans="2:18" ht="15">
      <c r="B280" s="218" t="s">
        <v>915</v>
      </c>
      <c r="C280" s="219" t="s">
        <v>904</v>
      </c>
      <c r="D280" s="219" t="s">
        <v>815</v>
      </c>
      <c r="E280" s="219" t="s">
        <v>753</v>
      </c>
      <c r="F280" s="219" t="s">
        <v>32</v>
      </c>
      <c r="G280" s="219" t="s">
        <v>933</v>
      </c>
      <c r="H280" s="220">
        <v>1</v>
      </c>
      <c r="I280" s="219" t="s">
        <v>6</v>
      </c>
      <c r="J280" s="221">
        <v>0.58989999999999998</v>
      </c>
      <c r="K280" s="229" t="s">
        <v>723</v>
      </c>
      <c r="L280" s="222">
        <v>0.01</v>
      </c>
      <c r="M280" s="222">
        <v>0.01</v>
      </c>
      <c r="N280" s="223">
        <v>6.0000000000000001E-3</v>
      </c>
      <c r="Q280" s="235"/>
      <c r="R280" s="235"/>
    </row>
    <row r="281" spans="2:18" ht="15">
      <c r="B281" s="212" t="s">
        <v>915</v>
      </c>
      <c r="C281" s="213" t="s">
        <v>904</v>
      </c>
      <c r="D281" s="213" t="s">
        <v>815</v>
      </c>
      <c r="E281" s="213" t="s">
        <v>753</v>
      </c>
      <c r="F281" s="213" t="s">
        <v>32</v>
      </c>
      <c r="G281" s="213" t="s">
        <v>933</v>
      </c>
      <c r="H281" s="214">
        <v>1</v>
      </c>
      <c r="I281" s="213" t="s">
        <v>6</v>
      </c>
      <c r="J281" s="215">
        <v>0.58989999999999998</v>
      </c>
      <c r="K281" s="228" t="s">
        <v>971</v>
      </c>
      <c r="L281" s="216">
        <v>4.4000000000000004</v>
      </c>
      <c r="M281" s="216">
        <v>4.4000000000000004</v>
      </c>
      <c r="N281" s="217">
        <v>2.5960000000000001</v>
      </c>
      <c r="Q281" s="235"/>
      <c r="R281" s="235"/>
    </row>
    <row r="282" spans="2:18" ht="15">
      <c r="B282" s="218" t="s">
        <v>915</v>
      </c>
      <c r="C282" s="219" t="s">
        <v>904</v>
      </c>
      <c r="D282" s="219" t="s">
        <v>815</v>
      </c>
      <c r="E282" s="219" t="s">
        <v>845</v>
      </c>
      <c r="F282" s="219" t="s">
        <v>7</v>
      </c>
      <c r="G282" s="219" t="s">
        <v>933</v>
      </c>
      <c r="H282" s="220">
        <v>1</v>
      </c>
      <c r="I282" s="219" t="s">
        <v>6</v>
      </c>
      <c r="J282" s="221">
        <v>0.49980000000000002</v>
      </c>
      <c r="K282" s="229" t="s">
        <v>723</v>
      </c>
      <c r="L282" s="222">
        <v>4</v>
      </c>
      <c r="M282" s="222">
        <v>4</v>
      </c>
      <c r="N282" s="223">
        <v>1.9990000000000001</v>
      </c>
      <c r="Q282" s="235"/>
      <c r="R282" s="235"/>
    </row>
    <row r="283" spans="2:18" ht="15">
      <c r="B283" s="212" t="s">
        <v>915</v>
      </c>
      <c r="C283" s="213" t="s">
        <v>904</v>
      </c>
      <c r="D283" s="213" t="s">
        <v>815</v>
      </c>
      <c r="E283" s="213" t="s">
        <v>500</v>
      </c>
      <c r="F283" s="213" t="s">
        <v>916</v>
      </c>
      <c r="G283" s="213" t="s">
        <v>933</v>
      </c>
      <c r="H283" s="214">
        <v>1</v>
      </c>
      <c r="I283" s="213" t="s">
        <v>6</v>
      </c>
      <c r="J283" s="215">
        <v>0.99700999999999995</v>
      </c>
      <c r="K283" s="228" t="s">
        <v>723</v>
      </c>
      <c r="L283" s="216">
        <v>0.43</v>
      </c>
      <c r="M283" s="216">
        <v>0.43</v>
      </c>
      <c r="N283" s="217">
        <v>0.42899999999999999</v>
      </c>
      <c r="Q283" s="235"/>
      <c r="R283" s="235"/>
    </row>
    <row r="284" spans="2:18" ht="15">
      <c r="B284" s="218" t="s">
        <v>915</v>
      </c>
      <c r="C284" s="219" t="s">
        <v>904</v>
      </c>
      <c r="D284" s="219" t="s">
        <v>815</v>
      </c>
      <c r="E284" s="219" t="s">
        <v>11</v>
      </c>
      <c r="F284" s="219" t="s">
        <v>12</v>
      </c>
      <c r="G284" s="219" t="s">
        <v>932</v>
      </c>
      <c r="H284" s="220">
        <v>1</v>
      </c>
      <c r="I284" s="219" t="s">
        <v>6</v>
      </c>
      <c r="J284" s="221">
        <v>1</v>
      </c>
      <c r="K284" s="229" t="s">
        <v>723</v>
      </c>
      <c r="L284" s="222">
        <v>750</v>
      </c>
      <c r="M284" s="222">
        <v>750</v>
      </c>
      <c r="N284" s="223">
        <v>750</v>
      </c>
      <c r="Q284" s="235"/>
      <c r="R284" s="235"/>
    </row>
    <row r="285" spans="2:18" ht="15">
      <c r="B285" s="212" t="s">
        <v>915</v>
      </c>
      <c r="C285" s="213" t="s">
        <v>904</v>
      </c>
      <c r="D285" s="213" t="s">
        <v>815</v>
      </c>
      <c r="E285" s="213" t="s">
        <v>13</v>
      </c>
      <c r="F285" s="213" t="s">
        <v>12</v>
      </c>
      <c r="G285" s="213" t="s">
        <v>932</v>
      </c>
      <c r="H285" s="214">
        <v>1</v>
      </c>
      <c r="I285" s="213" t="s">
        <v>6</v>
      </c>
      <c r="J285" s="215">
        <v>1</v>
      </c>
      <c r="K285" s="228" t="s">
        <v>723</v>
      </c>
      <c r="L285" s="216">
        <v>459.5</v>
      </c>
      <c r="M285" s="216">
        <v>459.5</v>
      </c>
      <c r="N285" s="217">
        <v>459.5</v>
      </c>
      <c r="Q285" s="235"/>
      <c r="R285" s="235"/>
    </row>
    <row r="286" spans="2:18" ht="15">
      <c r="B286" s="218" t="s">
        <v>915</v>
      </c>
      <c r="C286" s="219" t="s">
        <v>904</v>
      </c>
      <c r="D286" s="219" t="s">
        <v>815</v>
      </c>
      <c r="E286" s="219" t="s">
        <v>501</v>
      </c>
      <c r="F286" s="219" t="s">
        <v>7</v>
      </c>
      <c r="G286" s="219" t="s">
        <v>933</v>
      </c>
      <c r="H286" s="220">
        <v>1</v>
      </c>
      <c r="I286" s="219" t="s">
        <v>6</v>
      </c>
      <c r="J286" s="221">
        <v>0.58989999999999998</v>
      </c>
      <c r="K286" s="229" t="s">
        <v>723</v>
      </c>
      <c r="L286" s="222">
        <v>15.3</v>
      </c>
      <c r="M286" s="222">
        <v>15.3</v>
      </c>
      <c r="N286" s="223">
        <v>9.0259999999999998</v>
      </c>
      <c r="Q286" s="235"/>
      <c r="R286" s="235"/>
    </row>
    <row r="287" spans="2:18" ht="15">
      <c r="B287" s="212" t="s">
        <v>915</v>
      </c>
      <c r="C287" s="213" t="s">
        <v>904</v>
      </c>
      <c r="D287" s="213" t="s">
        <v>815</v>
      </c>
      <c r="E287" s="213" t="s">
        <v>502</v>
      </c>
      <c r="F287" s="213" t="s">
        <v>916</v>
      </c>
      <c r="G287" s="213" t="s">
        <v>933</v>
      </c>
      <c r="H287" s="214">
        <v>1</v>
      </c>
      <c r="I287" s="213" t="s">
        <v>6</v>
      </c>
      <c r="J287" s="215">
        <v>0.99700999999999995</v>
      </c>
      <c r="K287" s="228" t="s">
        <v>723</v>
      </c>
      <c r="L287" s="216">
        <v>10.4</v>
      </c>
      <c r="M287" s="216">
        <v>10.4</v>
      </c>
      <c r="N287" s="217">
        <v>10.369</v>
      </c>
      <c r="Q287" s="235"/>
      <c r="R287" s="235"/>
    </row>
    <row r="288" spans="2:18" ht="15">
      <c r="B288" s="218" t="s">
        <v>915</v>
      </c>
      <c r="C288" s="219" t="s">
        <v>904</v>
      </c>
      <c r="D288" s="219" t="s">
        <v>815</v>
      </c>
      <c r="E288" s="219" t="s">
        <v>503</v>
      </c>
      <c r="F288" s="219" t="s">
        <v>916</v>
      </c>
      <c r="G288" s="219" t="s">
        <v>933</v>
      </c>
      <c r="H288" s="220">
        <v>1</v>
      </c>
      <c r="I288" s="219" t="s">
        <v>6</v>
      </c>
      <c r="J288" s="221">
        <v>0.99700999999999995</v>
      </c>
      <c r="K288" s="229" t="s">
        <v>723</v>
      </c>
      <c r="L288" s="222">
        <v>9.6999999999999993</v>
      </c>
      <c r="M288" s="222">
        <v>9.6999999999999993</v>
      </c>
      <c r="N288" s="223">
        <v>9.6709999999999994</v>
      </c>
      <c r="Q288" s="235"/>
      <c r="R288" s="235"/>
    </row>
    <row r="289" spans="2:18" ht="15">
      <c r="B289" s="212" t="s">
        <v>915</v>
      </c>
      <c r="C289" s="213" t="s">
        <v>904</v>
      </c>
      <c r="D289" s="213" t="s">
        <v>815</v>
      </c>
      <c r="E289" s="213" t="s">
        <v>783</v>
      </c>
      <c r="F289" s="213" t="s">
        <v>32</v>
      </c>
      <c r="G289" s="213" t="s">
        <v>933</v>
      </c>
      <c r="H289" s="214">
        <v>0.17493</v>
      </c>
      <c r="I289" s="213" t="s">
        <v>9</v>
      </c>
      <c r="J289" s="215">
        <v>0.17493</v>
      </c>
      <c r="K289" s="228" t="s">
        <v>723</v>
      </c>
      <c r="L289" s="216">
        <v>1.29</v>
      </c>
      <c r="M289" s="216">
        <v>0.22600000000000001</v>
      </c>
      <c r="N289" s="217">
        <v>0.22600000000000001</v>
      </c>
      <c r="Q289" s="235"/>
      <c r="R289" s="235"/>
    </row>
    <row r="290" spans="2:18" ht="15">
      <c r="B290" s="218" t="s">
        <v>915</v>
      </c>
      <c r="C290" s="219" t="s">
        <v>904</v>
      </c>
      <c r="D290" s="219" t="s">
        <v>815</v>
      </c>
      <c r="E290" s="219" t="s">
        <v>504</v>
      </c>
      <c r="F290" s="219" t="s">
        <v>916</v>
      </c>
      <c r="G290" s="219" t="s">
        <v>933</v>
      </c>
      <c r="H290" s="220">
        <v>1</v>
      </c>
      <c r="I290" s="219" t="s">
        <v>6</v>
      </c>
      <c r="J290" s="221">
        <v>0.99700999999999995</v>
      </c>
      <c r="K290" s="229" t="s">
        <v>723</v>
      </c>
      <c r="L290" s="222">
        <v>1.76</v>
      </c>
      <c r="M290" s="222">
        <v>1.76</v>
      </c>
      <c r="N290" s="223">
        <v>1.7549999999999999</v>
      </c>
      <c r="Q290" s="235"/>
      <c r="R290" s="235"/>
    </row>
    <row r="291" spans="2:18" ht="15">
      <c r="B291" s="212" t="s">
        <v>915</v>
      </c>
      <c r="C291" s="213" t="s">
        <v>904</v>
      </c>
      <c r="D291" s="213" t="s">
        <v>815</v>
      </c>
      <c r="E291" s="213" t="s">
        <v>784</v>
      </c>
      <c r="F291" s="213" t="s">
        <v>32</v>
      </c>
      <c r="G291" s="213" t="s">
        <v>933</v>
      </c>
      <c r="H291" s="214">
        <v>0.17493</v>
      </c>
      <c r="I291" s="213" t="s">
        <v>9</v>
      </c>
      <c r="J291" s="215">
        <v>0.17493</v>
      </c>
      <c r="K291" s="228" t="s">
        <v>723</v>
      </c>
      <c r="L291" s="216">
        <v>4.2</v>
      </c>
      <c r="M291" s="216">
        <v>0.73499999999999999</v>
      </c>
      <c r="N291" s="217">
        <v>0.73499999999999999</v>
      </c>
      <c r="Q291" s="235"/>
      <c r="R291" s="235"/>
    </row>
    <row r="292" spans="2:18" ht="15">
      <c r="B292" s="218" t="s">
        <v>915</v>
      </c>
      <c r="C292" s="219" t="s">
        <v>904</v>
      </c>
      <c r="D292" s="219" t="s">
        <v>815</v>
      </c>
      <c r="E292" s="219" t="s">
        <v>515</v>
      </c>
      <c r="F292" s="219" t="s">
        <v>916</v>
      </c>
      <c r="G292" s="219" t="s">
        <v>932</v>
      </c>
      <c r="H292" s="220">
        <v>1</v>
      </c>
      <c r="I292" s="219" t="s">
        <v>6</v>
      </c>
      <c r="J292" s="221">
        <v>0.49976999999999999</v>
      </c>
      <c r="K292" s="229" t="s">
        <v>723</v>
      </c>
      <c r="L292" s="222">
        <v>160.69999999999999</v>
      </c>
      <c r="M292" s="222">
        <v>160.69999999999999</v>
      </c>
      <c r="N292" s="223">
        <v>80.313000000000002</v>
      </c>
      <c r="Q292" s="235"/>
      <c r="R292" s="235"/>
    </row>
    <row r="293" spans="2:18" ht="15">
      <c r="B293" s="212" t="s">
        <v>915</v>
      </c>
      <c r="C293" s="213" t="s">
        <v>904</v>
      </c>
      <c r="D293" s="213" t="s">
        <v>815</v>
      </c>
      <c r="E293" s="213" t="s">
        <v>506</v>
      </c>
      <c r="F293" s="213" t="s">
        <v>7</v>
      </c>
      <c r="G293" s="213" t="s">
        <v>933</v>
      </c>
      <c r="H293" s="214">
        <v>0.49</v>
      </c>
      <c r="I293" s="213" t="s">
        <v>9</v>
      </c>
      <c r="J293" s="215">
        <v>0.49</v>
      </c>
      <c r="K293" s="228" t="s">
        <v>723</v>
      </c>
      <c r="L293" s="216">
        <v>12</v>
      </c>
      <c r="M293" s="216">
        <v>5.88</v>
      </c>
      <c r="N293" s="217">
        <v>5.88</v>
      </c>
      <c r="Q293" s="235"/>
      <c r="R293" s="235"/>
    </row>
    <row r="294" spans="2:18" ht="15">
      <c r="B294" s="218" t="s">
        <v>915</v>
      </c>
      <c r="C294" s="219" t="s">
        <v>904</v>
      </c>
      <c r="D294" s="219" t="s">
        <v>815</v>
      </c>
      <c r="E294" s="219" t="s">
        <v>505</v>
      </c>
      <c r="F294" s="219" t="s">
        <v>916</v>
      </c>
      <c r="G294" s="219" t="s">
        <v>932</v>
      </c>
      <c r="H294" s="220">
        <v>1</v>
      </c>
      <c r="I294" s="219" t="s">
        <v>6</v>
      </c>
      <c r="J294" s="221">
        <v>0.49976999999999999</v>
      </c>
      <c r="K294" s="229" t="s">
        <v>723</v>
      </c>
      <c r="L294" s="222">
        <v>92.2</v>
      </c>
      <c r="M294" s="222">
        <v>92.2</v>
      </c>
      <c r="N294" s="223">
        <v>46.079000000000001</v>
      </c>
      <c r="Q294" s="235"/>
      <c r="R294" s="235"/>
    </row>
    <row r="295" spans="2:18" ht="15">
      <c r="B295" s="212" t="s">
        <v>915</v>
      </c>
      <c r="C295" s="213" t="s">
        <v>904</v>
      </c>
      <c r="D295" s="213" t="s">
        <v>815</v>
      </c>
      <c r="E295" s="213" t="s">
        <v>508</v>
      </c>
      <c r="F295" s="213" t="s">
        <v>7</v>
      </c>
      <c r="G295" s="213" t="s">
        <v>933</v>
      </c>
      <c r="H295" s="214">
        <v>1</v>
      </c>
      <c r="I295" s="213" t="s">
        <v>6</v>
      </c>
      <c r="J295" s="215">
        <v>0.58989999999999998</v>
      </c>
      <c r="K295" s="228" t="s">
        <v>723</v>
      </c>
      <c r="L295" s="216">
        <v>6.7</v>
      </c>
      <c r="M295" s="216">
        <v>6.7</v>
      </c>
      <c r="N295" s="217">
        <v>3.9529999999999998</v>
      </c>
      <c r="Q295" s="235"/>
      <c r="R295" s="235"/>
    </row>
    <row r="296" spans="2:18" ht="15">
      <c r="B296" s="218" t="s">
        <v>915</v>
      </c>
      <c r="C296" s="219" t="s">
        <v>904</v>
      </c>
      <c r="D296" s="219" t="s">
        <v>815</v>
      </c>
      <c r="E296" s="219" t="s">
        <v>509</v>
      </c>
      <c r="F296" s="219" t="s">
        <v>7</v>
      </c>
      <c r="G296" s="219" t="s">
        <v>933</v>
      </c>
      <c r="H296" s="220">
        <v>1</v>
      </c>
      <c r="I296" s="219" t="s">
        <v>6</v>
      </c>
      <c r="J296" s="221">
        <v>0.58989999999999998</v>
      </c>
      <c r="K296" s="229" t="s">
        <v>723</v>
      </c>
      <c r="L296" s="222">
        <v>3.4</v>
      </c>
      <c r="M296" s="222">
        <v>3.4</v>
      </c>
      <c r="N296" s="223">
        <v>2.0059999999999998</v>
      </c>
      <c r="Q296" s="235"/>
      <c r="R296" s="235"/>
    </row>
    <row r="297" spans="2:18" ht="15">
      <c r="B297" s="212" t="s">
        <v>915</v>
      </c>
      <c r="C297" s="213" t="s">
        <v>904</v>
      </c>
      <c r="D297" s="213" t="s">
        <v>815</v>
      </c>
      <c r="E297" s="213" t="s">
        <v>510</v>
      </c>
      <c r="F297" s="213" t="s">
        <v>7</v>
      </c>
      <c r="G297" s="213" t="s">
        <v>933</v>
      </c>
      <c r="H297" s="214">
        <v>1</v>
      </c>
      <c r="I297" s="213" t="s">
        <v>6</v>
      </c>
      <c r="J297" s="215">
        <v>0.58989999999999998</v>
      </c>
      <c r="K297" s="228" t="s">
        <v>723</v>
      </c>
      <c r="L297" s="216">
        <v>12</v>
      </c>
      <c r="M297" s="216">
        <v>12</v>
      </c>
      <c r="N297" s="217">
        <v>7.0780000000000003</v>
      </c>
      <c r="Q297" s="235"/>
      <c r="R297" s="235"/>
    </row>
    <row r="298" spans="2:18" ht="15">
      <c r="B298" s="218" t="s">
        <v>915</v>
      </c>
      <c r="C298" s="219" t="s">
        <v>904</v>
      </c>
      <c r="D298" s="219" t="s">
        <v>815</v>
      </c>
      <c r="E298" s="219" t="s">
        <v>511</v>
      </c>
      <c r="F298" s="219" t="s">
        <v>7</v>
      </c>
      <c r="G298" s="219" t="s">
        <v>933</v>
      </c>
      <c r="H298" s="220">
        <v>0.5</v>
      </c>
      <c r="I298" s="219" t="s">
        <v>9</v>
      </c>
      <c r="J298" s="221">
        <v>0.5</v>
      </c>
      <c r="K298" s="229" t="s">
        <v>723</v>
      </c>
      <c r="L298" s="222">
        <v>16</v>
      </c>
      <c r="M298" s="222">
        <v>8</v>
      </c>
      <c r="N298" s="223">
        <v>8</v>
      </c>
      <c r="Q298" s="235"/>
      <c r="R298" s="235"/>
    </row>
    <row r="299" spans="2:18" ht="15">
      <c r="B299" s="212" t="s">
        <v>915</v>
      </c>
      <c r="C299" s="213" t="s">
        <v>904</v>
      </c>
      <c r="D299" s="213" t="s">
        <v>815</v>
      </c>
      <c r="E299" s="213" t="s">
        <v>517</v>
      </c>
      <c r="F299" s="213" t="s">
        <v>916</v>
      </c>
      <c r="G299" s="213" t="s">
        <v>933</v>
      </c>
      <c r="H299" s="214">
        <v>1</v>
      </c>
      <c r="I299" s="213" t="s">
        <v>6</v>
      </c>
      <c r="J299" s="215">
        <v>0.99700999999999995</v>
      </c>
      <c r="K299" s="228" t="s">
        <v>723</v>
      </c>
      <c r="L299" s="216">
        <v>0.45</v>
      </c>
      <c r="M299" s="216">
        <v>0.45</v>
      </c>
      <c r="N299" s="217">
        <v>0.44900000000000001</v>
      </c>
      <c r="Q299" s="235"/>
      <c r="R299" s="235"/>
    </row>
    <row r="300" spans="2:18" ht="15">
      <c r="B300" s="218" t="s">
        <v>915</v>
      </c>
      <c r="C300" s="219" t="s">
        <v>904</v>
      </c>
      <c r="D300" s="219" t="s">
        <v>815</v>
      </c>
      <c r="E300" s="219" t="s">
        <v>516</v>
      </c>
      <c r="F300" s="219" t="s">
        <v>916</v>
      </c>
      <c r="G300" s="219" t="s">
        <v>932</v>
      </c>
      <c r="H300" s="220">
        <v>1</v>
      </c>
      <c r="I300" s="219" t="s">
        <v>6</v>
      </c>
      <c r="J300" s="221">
        <v>0.99700999999999995</v>
      </c>
      <c r="K300" s="229" t="s">
        <v>723</v>
      </c>
      <c r="L300" s="222">
        <v>39</v>
      </c>
      <c r="M300" s="222">
        <v>39</v>
      </c>
      <c r="N300" s="223">
        <v>38.883000000000003</v>
      </c>
      <c r="Q300" s="235"/>
      <c r="R300" s="235"/>
    </row>
    <row r="301" spans="2:18" ht="15">
      <c r="B301" s="212" t="s">
        <v>915</v>
      </c>
      <c r="C301" s="213" t="s">
        <v>904</v>
      </c>
      <c r="D301" s="213" t="s">
        <v>815</v>
      </c>
      <c r="E301" s="213" t="s">
        <v>518</v>
      </c>
      <c r="F301" s="213" t="s">
        <v>916</v>
      </c>
      <c r="G301" s="213" t="s">
        <v>933</v>
      </c>
      <c r="H301" s="214">
        <v>1</v>
      </c>
      <c r="I301" s="213" t="s">
        <v>6</v>
      </c>
      <c r="J301" s="215">
        <v>0.99700999999999995</v>
      </c>
      <c r="K301" s="228" t="s">
        <v>723</v>
      </c>
      <c r="L301" s="216">
        <v>0.6</v>
      </c>
      <c r="M301" s="216">
        <v>0.6</v>
      </c>
      <c r="N301" s="217">
        <v>0.59799999999999998</v>
      </c>
      <c r="Q301" s="235"/>
      <c r="R301" s="235"/>
    </row>
    <row r="302" spans="2:18" ht="15">
      <c r="B302" s="218" t="s">
        <v>915</v>
      </c>
      <c r="C302" s="219" t="s">
        <v>904</v>
      </c>
      <c r="D302" s="219" t="s">
        <v>815</v>
      </c>
      <c r="E302" s="219" t="s">
        <v>512</v>
      </c>
      <c r="F302" s="219" t="s">
        <v>7</v>
      </c>
      <c r="G302" s="219" t="s">
        <v>933</v>
      </c>
      <c r="H302" s="220">
        <v>1</v>
      </c>
      <c r="I302" s="219" t="s">
        <v>6</v>
      </c>
      <c r="J302" s="221">
        <v>0.49980000000000002</v>
      </c>
      <c r="K302" s="229" t="s">
        <v>723</v>
      </c>
      <c r="L302" s="222">
        <v>16</v>
      </c>
      <c r="M302" s="222">
        <v>16</v>
      </c>
      <c r="N302" s="223">
        <v>7.9969999999999999</v>
      </c>
      <c r="Q302" s="235"/>
      <c r="R302" s="235"/>
    </row>
    <row r="303" spans="2:18" ht="15">
      <c r="B303" s="212" t="s">
        <v>915</v>
      </c>
      <c r="C303" s="213" t="s">
        <v>904</v>
      </c>
      <c r="D303" s="213" t="s">
        <v>815</v>
      </c>
      <c r="E303" s="213" t="s">
        <v>513</v>
      </c>
      <c r="F303" s="213" t="s">
        <v>32</v>
      </c>
      <c r="G303" s="213" t="s">
        <v>933</v>
      </c>
      <c r="H303" s="214">
        <v>1</v>
      </c>
      <c r="I303" s="213" t="s">
        <v>6</v>
      </c>
      <c r="J303" s="215">
        <v>0.58989999999999998</v>
      </c>
      <c r="K303" s="228" t="s">
        <v>723</v>
      </c>
      <c r="L303" s="216">
        <v>3.78</v>
      </c>
      <c r="M303" s="216">
        <v>3.78</v>
      </c>
      <c r="N303" s="217">
        <v>2.23</v>
      </c>
      <c r="Q303" s="235"/>
      <c r="R303" s="235"/>
    </row>
    <row r="304" spans="2:18" ht="15">
      <c r="B304" s="218" t="s">
        <v>915</v>
      </c>
      <c r="C304" s="219" t="s">
        <v>904</v>
      </c>
      <c r="D304" s="219" t="s">
        <v>815</v>
      </c>
      <c r="E304" s="219" t="s">
        <v>507</v>
      </c>
      <c r="F304" s="219" t="s">
        <v>7</v>
      </c>
      <c r="G304" s="219" t="s">
        <v>932</v>
      </c>
      <c r="H304" s="220">
        <v>1</v>
      </c>
      <c r="I304" s="219" t="s">
        <v>6</v>
      </c>
      <c r="J304" s="221">
        <v>0.58989999999999998</v>
      </c>
      <c r="K304" s="229" t="s">
        <v>723</v>
      </c>
      <c r="L304" s="222">
        <v>2.2000000000000002</v>
      </c>
      <c r="M304" s="222">
        <v>2.2000000000000002</v>
      </c>
      <c r="N304" s="223">
        <v>1.298</v>
      </c>
      <c r="Q304" s="235"/>
      <c r="R304" s="235"/>
    </row>
    <row r="305" spans="2:18" ht="15">
      <c r="B305" s="212" t="s">
        <v>915</v>
      </c>
      <c r="C305" s="213" t="s">
        <v>904</v>
      </c>
      <c r="D305" s="213" t="s">
        <v>815</v>
      </c>
      <c r="E305" s="213" t="s">
        <v>507</v>
      </c>
      <c r="F305" s="213" t="s">
        <v>7</v>
      </c>
      <c r="G305" s="213" t="s">
        <v>933</v>
      </c>
      <c r="H305" s="214">
        <v>1</v>
      </c>
      <c r="I305" s="213" t="s">
        <v>6</v>
      </c>
      <c r="J305" s="215">
        <v>0.58989999999999998</v>
      </c>
      <c r="K305" s="228" t="s">
        <v>723</v>
      </c>
      <c r="L305" s="216">
        <v>6.6</v>
      </c>
      <c r="M305" s="216">
        <v>6.6</v>
      </c>
      <c r="N305" s="217">
        <v>3.8929999999999998</v>
      </c>
      <c r="Q305" s="235"/>
      <c r="R305" s="235"/>
    </row>
    <row r="306" spans="2:18" ht="15">
      <c r="B306" s="218" t="s">
        <v>915</v>
      </c>
      <c r="C306" s="219" t="s">
        <v>904</v>
      </c>
      <c r="D306" s="219" t="s">
        <v>815</v>
      </c>
      <c r="E306" s="219" t="s">
        <v>514</v>
      </c>
      <c r="F306" s="219" t="s">
        <v>916</v>
      </c>
      <c r="G306" s="219" t="s">
        <v>933</v>
      </c>
      <c r="H306" s="220">
        <v>1</v>
      </c>
      <c r="I306" s="219" t="s">
        <v>6</v>
      </c>
      <c r="J306" s="221">
        <v>0.99700999999999995</v>
      </c>
      <c r="K306" s="229" t="s">
        <v>723</v>
      </c>
      <c r="L306" s="222">
        <v>1.4</v>
      </c>
      <c r="M306" s="222">
        <v>1.4</v>
      </c>
      <c r="N306" s="223">
        <v>1.3959999999999999</v>
      </c>
      <c r="Q306" s="235"/>
      <c r="R306" s="235"/>
    </row>
    <row r="307" spans="2:18" ht="15">
      <c r="B307" s="212" t="s">
        <v>915</v>
      </c>
      <c r="C307" s="213" t="s">
        <v>904</v>
      </c>
      <c r="D307" s="213" t="s">
        <v>815</v>
      </c>
      <c r="E307" s="213" t="s">
        <v>519</v>
      </c>
      <c r="F307" s="213" t="s">
        <v>7</v>
      </c>
      <c r="G307" s="213" t="s">
        <v>933</v>
      </c>
      <c r="H307" s="214">
        <v>0.5</v>
      </c>
      <c r="I307" s="213" t="s">
        <v>9</v>
      </c>
      <c r="J307" s="215">
        <v>0.5</v>
      </c>
      <c r="K307" s="228" t="s">
        <v>723</v>
      </c>
      <c r="L307" s="216">
        <v>8.1999999999999993</v>
      </c>
      <c r="M307" s="216">
        <v>4.0999999999999996</v>
      </c>
      <c r="N307" s="217">
        <v>4.0999999999999996</v>
      </c>
      <c r="Q307" s="235"/>
      <c r="R307" s="235"/>
    </row>
    <row r="308" spans="2:18" ht="15">
      <c r="B308" s="218" t="s">
        <v>915</v>
      </c>
      <c r="C308" s="219" t="s">
        <v>904</v>
      </c>
      <c r="D308" s="219" t="s">
        <v>815</v>
      </c>
      <c r="E308" s="219" t="s">
        <v>846</v>
      </c>
      <c r="F308" s="219" t="s">
        <v>7</v>
      </c>
      <c r="G308" s="219" t="s">
        <v>933</v>
      </c>
      <c r="H308" s="220">
        <v>1</v>
      </c>
      <c r="I308" s="219" t="s">
        <v>6</v>
      </c>
      <c r="J308" s="221">
        <v>0.49980000000000002</v>
      </c>
      <c r="K308" s="229" t="s">
        <v>723</v>
      </c>
      <c r="L308" s="222">
        <v>12</v>
      </c>
      <c r="M308" s="222">
        <v>12</v>
      </c>
      <c r="N308" s="223">
        <v>5.9980000000000002</v>
      </c>
      <c r="Q308" s="235"/>
      <c r="R308" s="235"/>
    </row>
    <row r="309" spans="2:18" ht="15">
      <c r="B309" s="212" t="s">
        <v>915</v>
      </c>
      <c r="C309" s="213" t="s">
        <v>904</v>
      </c>
      <c r="D309" s="213" t="s">
        <v>815</v>
      </c>
      <c r="E309" s="213" t="s">
        <v>520</v>
      </c>
      <c r="F309" s="213" t="s">
        <v>7</v>
      </c>
      <c r="G309" s="213" t="s">
        <v>933</v>
      </c>
      <c r="H309" s="214">
        <v>0.49</v>
      </c>
      <c r="I309" s="213" t="s">
        <v>9</v>
      </c>
      <c r="J309" s="215">
        <v>0.49</v>
      </c>
      <c r="K309" s="228" t="s">
        <v>723</v>
      </c>
      <c r="L309" s="216">
        <v>24</v>
      </c>
      <c r="M309" s="216">
        <v>11.76</v>
      </c>
      <c r="N309" s="217">
        <v>11.76</v>
      </c>
      <c r="Q309" s="235"/>
      <c r="R309" s="235"/>
    </row>
    <row r="310" spans="2:18" ht="15">
      <c r="B310" s="218" t="s">
        <v>915</v>
      </c>
      <c r="C310" s="219" t="s">
        <v>904</v>
      </c>
      <c r="D310" s="219" t="s">
        <v>815</v>
      </c>
      <c r="E310" s="219" t="s">
        <v>521</v>
      </c>
      <c r="F310" s="219" t="s">
        <v>7</v>
      </c>
      <c r="G310" s="219" t="s">
        <v>933</v>
      </c>
      <c r="H310" s="220">
        <v>1</v>
      </c>
      <c r="I310" s="219" t="s">
        <v>6</v>
      </c>
      <c r="J310" s="221">
        <v>0.58989999999999998</v>
      </c>
      <c r="K310" s="229" t="s">
        <v>723</v>
      </c>
      <c r="L310" s="222">
        <v>28</v>
      </c>
      <c r="M310" s="222">
        <v>28</v>
      </c>
      <c r="N310" s="223">
        <v>16.518000000000001</v>
      </c>
      <c r="Q310" s="235"/>
      <c r="R310" s="235"/>
    </row>
    <row r="311" spans="2:18" ht="15">
      <c r="B311" s="212" t="s">
        <v>915</v>
      </c>
      <c r="C311" s="213" t="s">
        <v>904</v>
      </c>
      <c r="D311" s="213" t="s">
        <v>815</v>
      </c>
      <c r="E311" s="213" t="s">
        <v>522</v>
      </c>
      <c r="F311" s="213" t="s">
        <v>7</v>
      </c>
      <c r="G311" s="213" t="s">
        <v>933</v>
      </c>
      <c r="H311" s="214">
        <v>0.49</v>
      </c>
      <c r="I311" s="213" t="s">
        <v>9</v>
      </c>
      <c r="J311" s="215">
        <v>0.49</v>
      </c>
      <c r="K311" s="228" t="s">
        <v>723</v>
      </c>
      <c r="L311" s="216">
        <v>12</v>
      </c>
      <c r="M311" s="216">
        <v>5.88</v>
      </c>
      <c r="N311" s="217">
        <v>5.88</v>
      </c>
      <c r="Q311" s="235"/>
      <c r="R311" s="235"/>
    </row>
    <row r="312" spans="2:18" ht="15">
      <c r="B312" s="218" t="s">
        <v>915</v>
      </c>
      <c r="C312" s="219" t="s">
        <v>904</v>
      </c>
      <c r="D312" s="219" t="s">
        <v>815</v>
      </c>
      <c r="E312" s="219" t="s">
        <v>756</v>
      </c>
      <c r="F312" s="219" t="s">
        <v>7</v>
      </c>
      <c r="G312" s="219" t="s">
        <v>933</v>
      </c>
      <c r="H312" s="220">
        <v>1</v>
      </c>
      <c r="I312" s="219" t="s">
        <v>6</v>
      </c>
      <c r="J312" s="221">
        <v>0.49980000000000002</v>
      </c>
      <c r="K312" s="229" t="s">
        <v>723</v>
      </c>
      <c r="L312" s="222">
        <v>29.9</v>
      </c>
      <c r="M312" s="222">
        <v>29.9</v>
      </c>
      <c r="N312" s="223">
        <v>14.944000000000001</v>
      </c>
      <c r="Q312" s="235"/>
      <c r="R312" s="235"/>
    </row>
    <row r="313" spans="2:18" ht="15">
      <c r="B313" s="212" t="s">
        <v>915</v>
      </c>
      <c r="C313" s="213" t="s">
        <v>904</v>
      </c>
      <c r="D313" s="213" t="s">
        <v>815</v>
      </c>
      <c r="E313" s="213" t="s">
        <v>523</v>
      </c>
      <c r="F313" s="213" t="s">
        <v>7</v>
      </c>
      <c r="G313" s="213" t="s">
        <v>933</v>
      </c>
      <c r="H313" s="214">
        <v>0.5</v>
      </c>
      <c r="I313" s="213" t="s">
        <v>9</v>
      </c>
      <c r="J313" s="215">
        <v>0.5</v>
      </c>
      <c r="K313" s="228" t="s">
        <v>723</v>
      </c>
      <c r="L313" s="216">
        <v>10</v>
      </c>
      <c r="M313" s="216">
        <v>5</v>
      </c>
      <c r="N313" s="217">
        <v>5</v>
      </c>
      <c r="Q313" s="235"/>
      <c r="R313" s="235"/>
    </row>
    <row r="314" spans="2:18" ht="15">
      <c r="B314" s="218" t="s">
        <v>915</v>
      </c>
      <c r="C314" s="219" t="s">
        <v>904</v>
      </c>
      <c r="D314" s="219" t="s">
        <v>815</v>
      </c>
      <c r="E314" s="219" t="s">
        <v>847</v>
      </c>
      <c r="F314" s="219" t="s">
        <v>7</v>
      </c>
      <c r="G314" s="219" t="s">
        <v>933</v>
      </c>
      <c r="H314" s="220">
        <v>1</v>
      </c>
      <c r="I314" s="219" t="s">
        <v>6</v>
      </c>
      <c r="J314" s="221">
        <v>0.49980000000000002</v>
      </c>
      <c r="K314" s="229" t="s">
        <v>723</v>
      </c>
      <c r="L314" s="222">
        <v>7.5</v>
      </c>
      <c r="M314" s="222">
        <v>7.5</v>
      </c>
      <c r="N314" s="223">
        <v>3.7490000000000001</v>
      </c>
      <c r="Q314" s="235"/>
      <c r="R314" s="235"/>
    </row>
    <row r="315" spans="2:18" ht="15">
      <c r="B315" s="212" t="s">
        <v>915</v>
      </c>
      <c r="C315" s="213" t="s">
        <v>904</v>
      </c>
      <c r="D315" s="213" t="s">
        <v>815</v>
      </c>
      <c r="E315" s="213" t="s">
        <v>785</v>
      </c>
      <c r="F315" s="213" t="s">
        <v>7</v>
      </c>
      <c r="G315" s="213" t="s">
        <v>933</v>
      </c>
      <c r="H315" s="214">
        <v>1</v>
      </c>
      <c r="I315" s="213" t="s">
        <v>6</v>
      </c>
      <c r="J315" s="215">
        <v>0.58989999999999998</v>
      </c>
      <c r="K315" s="228" t="s">
        <v>723</v>
      </c>
      <c r="L315" s="216">
        <v>22.93</v>
      </c>
      <c r="M315" s="216">
        <v>22.93</v>
      </c>
      <c r="N315" s="217">
        <v>13.526</v>
      </c>
      <c r="Q315" s="235"/>
      <c r="R315" s="235"/>
    </row>
    <row r="316" spans="2:18" ht="15">
      <c r="B316" s="218" t="s">
        <v>915</v>
      </c>
      <c r="C316" s="219" t="s">
        <v>904</v>
      </c>
      <c r="D316" s="219" t="s">
        <v>815</v>
      </c>
      <c r="E316" s="219" t="s">
        <v>525</v>
      </c>
      <c r="F316" s="219" t="s">
        <v>7</v>
      </c>
      <c r="G316" s="219" t="s">
        <v>933</v>
      </c>
      <c r="H316" s="220">
        <v>0.49</v>
      </c>
      <c r="I316" s="219" t="s">
        <v>9</v>
      </c>
      <c r="J316" s="221">
        <v>0.49</v>
      </c>
      <c r="K316" s="229" t="s">
        <v>723</v>
      </c>
      <c r="L316" s="222">
        <v>26.05</v>
      </c>
      <c r="M316" s="222">
        <v>12.765000000000001</v>
      </c>
      <c r="N316" s="223">
        <v>12.765000000000001</v>
      </c>
      <c r="Q316" s="235"/>
      <c r="R316" s="235"/>
    </row>
    <row r="317" spans="2:18" ht="15">
      <c r="B317" s="212" t="s">
        <v>915</v>
      </c>
      <c r="C317" s="213" t="s">
        <v>904</v>
      </c>
      <c r="D317" s="213" t="s">
        <v>815</v>
      </c>
      <c r="E317" s="213" t="s">
        <v>533</v>
      </c>
      <c r="F317" s="213" t="s">
        <v>7</v>
      </c>
      <c r="G317" s="213" t="s">
        <v>933</v>
      </c>
      <c r="H317" s="214">
        <v>0.5</v>
      </c>
      <c r="I317" s="213" t="s">
        <v>9</v>
      </c>
      <c r="J317" s="215">
        <v>0.5</v>
      </c>
      <c r="K317" s="228" t="s">
        <v>723</v>
      </c>
      <c r="L317" s="216">
        <v>8</v>
      </c>
      <c r="M317" s="216">
        <v>4</v>
      </c>
      <c r="N317" s="217">
        <v>4</v>
      </c>
      <c r="Q317" s="235"/>
      <c r="R317" s="235"/>
    </row>
    <row r="318" spans="2:18" ht="15">
      <c r="B318" s="218" t="s">
        <v>915</v>
      </c>
      <c r="C318" s="219" t="s">
        <v>904</v>
      </c>
      <c r="D318" s="219" t="s">
        <v>815</v>
      </c>
      <c r="E318" s="219" t="s">
        <v>754</v>
      </c>
      <c r="F318" s="219" t="s">
        <v>32</v>
      </c>
      <c r="G318" s="219" t="s">
        <v>933</v>
      </c>
      <c r="H318" s="220">
        <v>0.29436000000000001</v>
      </c>
      <c r="I318" s="219" t="s">
        <v>9</v>
      </c>
      <c r="J318" s="221">
        <v>0.29436000000000001</v>
      </c>
      <c r="K318" s="229" t="s">
        <v>723</v>
      </c>
      <c r="L318" s="222">
        <v>7.1</v>
      </c>
      <c r="M318" s="222">
        <v>2.09</v>
      </c>
      <c r="N318" s="223">
        <v>2.09</v>
      </c>
      <c r="Q318" s="235"/>
      <c r="R318" s="235"/>
    </row>
    <row r="319" spans="2:18" ht="15">
      <c r="B319" s="212" t="s">
        <v>915</v>
      </c>
      <c r="C319" s="213" t="s">
        <v>904</v>
      </c>
      <c r="D319" s="213" t="s">
        <v>815</v>
      </c>
      <c r="E319" s="213" t="s">
        <v>530</v>
      </c>
      <c r="F319" s="213" t="s">
        <v>916</v>
      </c>
      <c r="G319" s="213" t="s">
        <v>932</v>
      </c>
      <c r="H319" s="214">
        <v>1</v>
      </c>
      <c r="I319" s="213" t="s">
        <v>6</v>
      </c>
      <c r="J319" s="215">
        <v>0.99700999999999995</v>
      </c>
      <c r="K319" s="228" t="s">
        <v>723</v>
      </c>
      <c r="L319" s="216">
        <v>122</v>
      </c>
      <c r="M319" s="216">
        <v>122</v>
      </c>
      <c r="N319" s="217">
        <v>121.63500000000001</v>
      </c>
      <c r="Q319" s="235"/>
      <c r="R319" s="235"/>
    </row>
    <row r="320" spans="2:18" ht="15">
      <c r="B320" s="218" t="s">
        <v>915</v>
      </c>
      <c r="C320" s="219" t="s">
        <v>904</v>
      </c>
      <c r="D320" s="219" t="s">
        <v>815</v>
      </c>
      <c r="E320" s="219" t="s">
        <v>848</v>
      </c>
      <c r="F320" s="219" t="s">
        <v>7</v>
      </c>
      <c r="G320" s="219" t="s">
        <v>933</v>
      </c>
      <c r="H320" s="220">
        <v>1</v>
      </c>
      <c r="I320" s="219" t="s">
        <v>6</v>
      </c>
      <c r="J320" s="221">
        <v>0.49980000000000002</v>
      </c>
      <c r="K320" s="229" t="s">
        <v>723</v>
      </c>
      <c r="L320" s="222">
        <v>9.1999999999999993</v>
      </c>
      <c r="M320" s="222">
        <v>9.1999999999999993</v>
      </c>
      <c r="N320" s="223">
        <v>4.5979999999999999</v>
      </c>
      <c r="Q320" s="235"/>
      <c r="R320" s="235"/>
    </row>
    <row r="321" spans="2:18" ht="15">
      <c r="B321" s="212" t="s">
        <v>915</v>
      </c>
      <c r="C321" s="213" t="s">
        <v>904</v>
      </c>
      <c r="D321" s="213" t="s">
        <v>815</v>
      </c>
      <c r="E321" s="213" t="s">
        <v>531</v>
      </c>
      <c r="F321" s="213" t="s">
        <v>7</v>
      </c>
      <c r="G321" s="213" t="s">
        <v>933</v>
      </c>
      <c r="H321" s="214">
        <v>0.5</v>
      </c>
      <c r="I321" s="213" t="s">
        <v>9</v>
      </c>
      <c r="J321" s="215">
        <v>0.5</v>
      </c>
      <c r="K321" s="228" t="s">
        <v>723</v>
      </c>
      <c r="L321" s="216">
        <v>12</v>
      </c>
      <c r="M321" s="216">
        <v>6</v>
      </c>
      <c r="N321" s="217">
        <v>6</v>
      </c>
      <c r="Q321" s="235"/>
      <c r="R321" s="235"/>
    </row>
    <row r="322" spans="2:18" ht="15">
      <c r="B322" s="218" t="s">
        <v>915</v>
      </c>
      <c r="C322" s="219" t="s">
        <v>904</v>
      </c>
      <c r="D322" s="219" t="s">
        <v>815</v>
      </c>
      <c r="E322" s="219" t="s">
        <v>534</v>
      </c>
      <c r="F322" s="219" t="s">
        <v>916</v>
      </c>
      <c r="G322" s="219" t="s">
        <v>932</v>
      </c>
      <c r="H322" s="220">
        <v>1</v>
      </c>
      <c r="I322" s="219" t="s">
        <v>6</v>
      </c>
      <c r="J322" s="221">
        <v>0.49976999999999999</v>
      </c>
      <c r="K322" s="229" t="s">
        <v>723</v>
      </c>
      <c r="L322" s="222">
        <v>120</v>
      </c>
      <c r="M322" s="222">
        <v>120</v>
      </c>
      <c r="N322" s="223">
        <v>59.972000000000001</v>
      </c>
      <c r="Q322" s="235"/>
      <c r="R322" s="235"/>
    </row>
    <row r="323" spans="2:18" ht="15">
      <c r="B323" s="212" t="s">
        <v>915</v>
      </c>
      <c r="C323" s="213" t="s">
        <v>904</v>
      </c>
      <c r="D323" s="213" t="s">
        <v>815</v>
      </c>
      <c r="E323" s="213" t="s">
        <v>536</v>
      </c>
      <c r="F323" s="213" t="s">
        <v>916</v>
      </c>
      <c r="G323" s="213" t="s">
        <v>933</v>
      </c>
      <c r="H323" s="214">
        <v>1</v>
      </c>
      <c r="I323" s="213" t="s">
        <v>6</v>
      </c>
      <c r="J323" s="215">
        <v>0.49976999999999999</v>
      </c>
      <c r="K323" s="228" t="s">
        <v>723</v>
      </c>
      <c r="L323" s="216">
        <v>0.39</v>
      </c>
      <c r="M323" s="216">
        <v>0.39</v>
      </c>
      <c r="N323" s="217">
        <v>0.19500000000000001</v>
      </c>
      <c r="Q323" s="235"/>
      <c r="R323" s="235"/>
    </row>
    <row r="324" spans="2:18" ht="15">
      <c r="B324" s="218" t="s">
        <v>915</v>
      </c>
      <c r="C324" s="219" t="s">
        <v>904</v>
      </c>
      <c r="D324" s="219" t="s">
        <v>815</v>
      </c>
      <c r="E324" s="219" t="s">
        <v>536</v>
      </c>
      <c r="F324" s="219" t="s">
        <v>916</v>
      </c>
      <c r="G324" s="219" t="s">
        <v>933</v>
      </c>
      <c r="H324" s="220">
        <v>1</v>
      </c>
      <c r="I324" s="219" t="s">
        <v>6</v>
      </c>
      <c r="J324" s="221">
        <v>0.99700999999999995</v>
      </c>
      <c r="K324" s="229" t="s">
        <v>723</v>
      </c>
      <c r="L324" s="222">
        <v>1</v>
      </c>
      <c r="M324" s="222">
        <v>1</v>
      </c>
      <c r="N324" s="223">
        <v>0.997</v>
      </c>
      <c r="Q324" s="235"/>
      <c r="R324" s="235"/>
    </row>
    <row r="325" spans="2:18" ht="15">
      <c r="B325" s="212" t="s">
        <v>915</v>
      </c>
      <c r="C325" s="213" t="s">
        <v>904</v>
      </c>
      <c r="D325" s="213" t="s">
        <v>815</v>
      </c>
      <c r="E325" s="213" t="s">
        <v>786</v>
      </c>
      <c r="F325" s="213" t="s">
        <v>32</v>
      </c>
      <c r="G325" s="213" t="s">
        <v>933</v>
      </c>
      <c r="H325" s="214">
        <v>0.17493</v>
      </c>
      <c r="I325" s="213" t="s">
        <v>9</v>
      </c>
      <c r="J325" s="215">
        <v>0.17493</v>
      </c>
      <c r="K325" s="228" t="s">
        <v>723</v>
      </c>
      <c r="L325" s="216">
        <v>2.4300000000000002</v>
      </c>
      <c r="M325" s="216">
        <v>0.42499999999999999</v>
      </c>
      <c r="N325" s="217">
        <v>0.42499999999999999</v>
      </c>
      <c r="Q325" s="235"/>
      <c r="R325" s="235"/>
    </row>
    <row r="326" spans="2:18" ht="15">
      <c r="B326" s="218" t="s">
        <v>915</v>
      </c>
      <c r="C326" s="219" t="s">
        <v>904</v>
      </c>
      <c r="D326" s="219" t="s">
        <v>815</v>
      </c>
      <c r="E326" s="219" t="s">
        <v>537</v>
      </c>
      <c r="F326" s="219" t="s">
        <v>916</v>
      </c>
      <c r="G326" s="219" t="s">
        <v>933</v>
      </c>
      <c r="H326" s="220">
        <v>1</v>
      </c>
      <c r="I326" s="219" t="s">
        <v>6</v>
      </c>
      <c r="J326" s="221">
        <v>0.99700999999999995</v>
      </c>
      <c r="K326" s="229" t="s">
        <v>723</v>
      </c>
      <c r="L326" s="222">
        <v>1.675</v>
      </c>
      <c r="M326" s="222">
        <v>1.675</v>
      </c>
      <c r="N326" s="223">
        <v>1.67</v>
      </c>
      <c r="Q326" s="235"/>
      <c r="R326" s="235"/>
    </row>
    <row r="327" spans="2:18" ht="15">
      <c r="B327" s="212" t="s">
        <v>915</v>
      </c>
      <c r="C327" s="213" t="s">
        <v>904</v>
      </c>
      <c r="D327" s="213" t="s">
        <v>815</v>
      </c>
      <c r="E327" s="213" t="s">
        <v>949</v>
      </c>
      <c r="F327" s="213" t="s">
        <v>7</v>
      </c>
      <c r="G327" s="213" t="s">
        <v>933</v>
      </c>
      <c r="H327" s="214">
        <v>1</v>
      </c>
      <c r="I327" s="213" t="s">
        <v>6</v>
      </c>
      <c r="J327" s="215">
        <v>1</v>
      </c>
      <c r="K327" s="228" t="s">
        <v>971</v>
      </c>
      <c r="L327" s="216">
        <v>29.7</v>
      </c>
      <c r="M327" s="216">
        <v>29.7</v>
      </c>
      <c r="N327" s="217">
        <v>29.7</v>
      </c>
      <c r="Q327" s="235"/>
      <c r="R327" s="235"/>
    </row>
    <row r="328" spans="2:18" s="248" customFormat="1" ht="15">
      <c r="B328" s="218" t="s">
        <v>915</v>
      </c>
      <c r="C328" s="219" t="s">
        <v>904</v>
      </c>
      <c r="D328" s="219" t="s">
        <v>815</v>
      </c>
      <c r="E328" s="219" t="s">
        <v>991</v>
      </c>
      <c r="F328" s="219" t="s">
        <v>32</v>
      </c>
      <c r="G328" s="219" t="s">
        <v>933</v>
      </c>
      <c r="H328" s="220">
        <v>1</v>
      </c>
      <c r="I328" s="219" t="s">
        <v>6</v>
      </c>
      <c r="J328" s="221">
        <v>0.49980000000000002</v>
      </c>
      <c r="K328" s="229" t="s">
        <v>971</v>
      </c>
      <c r="L328" s="222">
        <v>3</v>
      </c>
      <c r="M328" s="222">
        <v>3</v>
      </c>
      <c r="N328" s="223">
        <v>1.4990000000000001</v>
      </c>
      <c r="Q328" s="249"/>
      <c r="R328" s="249"/>
    </row>
    <row r="329" spans="2:18" s="72" customFormat="1" ht="15">
      <c r="B329" s="212" t="s">
        <v>915</v>
      </c>
      <c r="C329" s="213" t="s">
        <v>904</v>
      </c>
      <c r="D329" s="213" t="s">
        <v>815</v>
      </c>
      <c r="E329" s="213" t="s">
        <v>532</v>
      </c>
      <c r="F329" s="213" t="s">
        <v>7</v>
      </c>
      <c r="G329" s="213" t="s">
        <v>933</v>
      </c>
      <c r="H329" s="214">
        <v>0.5</v>
      </c>
      <c r="I329" s="213" t="s">
        <v>9</v>
      </c>
      <c r="J329" s="215">
        <v>0.5</v>
      </c>
      <c r="K329" s="228" t="s">
        <v>723</v>
      </c>
      <c r="L329" s="216">
        <v>5.6</v>
      </c>
      <c r="M329" s="216">
        <v>2.8</v>
      </c>
      <c r="N329" s="217">
        <v>2.8</v>
      </c>
      <c r="Q329" s="250"/>
      <c r="R329" s="250"/>
    </row>
    <row r="330" spans="2:18" ht="15">
      <c r="B330" s="218" t="s">
        <v>915</v>
      </c>
      <c r="C330" s="219" t="s">
        <v>904</v>
      </c>
      <c r="D330" s="219" t="s">
        <v>815</v>
      </c>
      <c r="E330" s="219" t="s">
        <v>526</v>
      </c>
      <c r="F330" s="219" t="s">
        <v>7</v>
      </c>
      <c r="G330" s="219" t="s">
        <v>933</v>
      </c>
      <c r="H330" s="220">
        <v>0.5</v>
      </c>
      <c r="I330" s="219" t="s">
        <v>9</v>
      </c>
      <c r="J330" s="221">
        <v>0.5</v>
      </c>
      <c r="K330" s="229" t="s">
        <v>723</v>
      </c>
      <c r="L330" s="222">
        <v>10.5</v>
      </c>
      <c r="M330" s="222">
        <v>5.25</v>
      </c>
      <c r="N330" s="223">
        <v>5.25</v>
      </c>
      <c r="Q330" s="235"/>
      <c r="R330" s="235"/>
    </row>
    <row r="331" spans="2:18" s="72" customFormat="1" ht="15">
      <c r="B331" s="212" t="s">
        <v>915</v>
      </c>
      <c r="C331" s="213" t="s">
        <v>904</v>
      </c>
      <c r="D331" s="213" t="s">
        <v>815</v>
      </c>
      <c r="E331" s="213" t="s">
        <v>849</v>
      </c>
      <c r="F331" s="213" t="s">
        <v>32</v>
      </c>
      <c r="G331" s="213" t="s">
        <v>933</v>
      </c>
      <c r="H331" s="214">
        <v>1</v>
      </c>
      <c r="I331" s="213" t="s">
        <v>6</v>
      </c>
      <c r="J331" s="215">
        <v>0.49980000000000002</v>
      </c>
      <c r="K331" s="228" t="s">
        <v>723</v>
      </c>
      <c r="L331" s="216">
        <v>4.2</v>
      </c>
      <c r="M331" s="216">
        <v>4.2</v>
      </c>
      <c r="N331" s="217">
        <v>2.0990000000000002</v>
      </c>
      <c r="Q331" s="250"/>
      <c r="R331" s="250"/>
    </row>
    <row r="332" spans="2:18" ht="15">
      <c r="B332" s="218" t="s">
        <v>915</v>
      </c>
      <c r="C332" s="219" t="s">
        <v>904</v>
      </c>
      <c r="D332" s="219" t="s">
        <v>815</v>
      </c>
      <c r="E332" s="219" t="s">
        <v>527</v>
      </c>
      <c r="F332" s="219" t="s">
        <v>916</v>
      </c>
      <c r="G332" s="219" t="s">
        <v>932</v>
      </c>
      <c r="H332" s="220">
        <v>1</v>
      </c>
      <c r="I332" s="219" t="s">
        <v>6</v>
      </c>
      <c r="J332" s="221">
        <v>0.49976999999999999</v>
      </c>
      <c r="K332" s="229" t="s">
        <v>723</v>
      </c>
      <c r="L332" s="222">
        <v>46.3</v>
      </c>
      <c r="M332" s="222">
        <v>46.3</v>
      </c>
      <c r="N332" s="223">
        <v>23.14</v>
      </c>
      <c r="Q332" s="235"/>
      <c r="R332" s="235"/>
    </row>
    <row r="333" spans="2:18" s="72" customFormat="1" ht="15">
      <c r="B333" s="212" t="s">
        <v>915</v>
      </c>
      <c r="C333" s="213" t="s">
        <v>904</v>
      </c>
      <c r="D333" s="213" t="s">
        <v>815</v>
      </c>
      <c r="E333" s="213" t="s">
        <v>528</v>
      </c>
      <c r="F333" s="213" t="s">
        <v>7</v>
      </c>
      <c r="G333" s="213" t="s">
        <v>933</v>
      </c>
      <c r="H333" s="214">
        <v>0.49</v>
      </c>
      <c r="I333" s="213" t="s">
        <v>9</v>
      </c>
      <c r="J333" s="215">
        <v>0.49</v>
      </c>
      <c r="K333" s="228" t="s">
        <v>723</v>
      </c>
      <c r="L333" s="216">
        <v>10</v>
      </c>
      <c r="M333" s="216">
        <v>4.9000000000000004</v>
      </c>
      <c r="N333" s="217">
        <v>4.9000000000000004</v>
      </c>
      <c r="Q333" s="250"/>
      <c r="R333" s="250"/>
    </row>
    <row r="334" spans="2:18" ht="15">
      <c r="B334" s="218" t="s">
        <v>915</v>
      </c>
      <c r="C334" s="219" t="s">
        <v>904</v>
      </c>
      <c r="D334" s="219" t="s">
        <v>815</v>
      </c>
      <c r="E334" s="219" t="s">
        <v>535</v>
      </c>
      <c r="F334" s="219" t="s">
        <v>916</v>
      </c>
      <c r="G334" s="219" t="s">
        <v>932</v>
      </c>
      <c r="H334" s="220">
        <v>1</v>
      </c>
      <c r="I334" s="219" t="s">
        <v>6</v>
      </c>
      <c r="J334" s="221">
        <v>0.49976999999999999</v>
      </c>
      <c r="K334" s="229" t="s">
        <v>723</v>
      </c>
      <c r="L334" s="222">
        <v>45</v>
      </c>
      <c r="M334" s="222">
        <v>45</v>
      </c>
      <c r="N334" s="223">
        <v>22.49</v>
      </c>
      <c r="Q334" s="235"/>
      <c r="R334" s="235"/>
    </row>
    <row r="335" spans="2:18" s="72" customFormat="1" ht="15">
      <c r="B335" s="212" t="s">
        <v>915</v>
      </c>
      <c r="C335" s="213" t="s">
        <v>904</v>
      </c>
      <c r="D335" s="213" t="s">
        <v>815</v>
      </c>
      <c r="E335" s="213" t="s">
        <v>992</v>
      </c>
      <c r="F335" s="213" t="s">
        <v>32</v>
      </c>
      <c r="G335" s="213" t="s">
        <v>933</v>
      </c>
      <c r="H335" s="214">
        <v>1</v>
      </c>
      <c r="I335" s="213" t="s">
        <v>6</v>
      </c>
      <c r="J335" s="215">
        <v>0.58989999999999998</v>
      </c>
      <c r="K335" s="228" t="s">
        <v>971</v>
      </c>
      <c r="L335" s="216">
        <v>7</v>
      </c>
      <c r="M335" s="216">
        <v>7</v>
      </c>
      <c r="N335" s="217">
        <v>4.1289999999999996</v>
      </c>
      <c r="Q335" s="250"/>
      <c r="R335" s="250"/>
    </row>
    <row r="336" spans="2:18" ht="15">
      <c r="B336" s="218" t="s">
        <v>915</v>
      </c>
      <c r="C336" s="219" t="s">
        <v>904</v>
      </c>
      <c r="D336" s="219" t="s">
        <v>815</v>
      </c>
      <c r="E336" s="219" t="s">
        <v>787</v>
      </c>
      <c r="F336" s="219" t="s">
        <v>7</v>
      </c>
      <c r="G336" s="219" t="s">
        <v>933</v>
      </c>
      <c r="H336" s="220">
        <v>0.49</v>
      </c>
      <c r="I336" s="219" t="s">
        <v>9</v>
      </c>
      <c r="J336" s="221">
        <v>0.49</v>
      </c>
      <c r="K336" s="229" t="s">
        <v>723</v>
      </c>
      <c r="L336" s="222">
        <v>12.3</v>
      </c>
      <c r="M336" s="222">
        <v>6.0270000000000001</v>
      </c>
      <c r="N336" s="223">
        <v>6.0270000000000001</v>
      </c>
      <c r="Q336" s="235"/>
      <c r="R336" s="235"/>
    </row>
    <row r="337" spans="2:18" s="72" customFormat="1" ht="15">
      <c r="B337" s="212" t="s">
        <v>915</v>
      </c>
      <c r="C337" s="213" t="s">
        <v>904</v>
      </c>
      <c r="D337" s="213" t="s">
        <v>815</v>
      </c>
      <c r="E337" s="213" t="s">
        <v>850</v>
      </c>
      <c r="F337" s="213" t="s">
        <v>7</v>
      </c>
      <c r="G337" s="213" t="s">
        <v>933</v>
      </c>
      <c r="H337" s="214">
        <v>1</v>
      </c>
      <c r="I337" s="213" t="s">
        <v>6</v>
      </c>
      <c r="J337" s="215">
        <v>0.49980000000000002</v>
      </c>
      <c r="K337" s="228" t="s">
        <v>723</v>
      </c>
      <c r="L337" s="216">
        <v>6.9</v>
      </c>
      <c r="M337" s="216">
        <v>6.9</v>
      </c>
      <c r="N337" s="217">
        <v>3.4489999999999998</v>
      </c>
      <c r="Q337" s="250"/>
      <c r="R337" s="250"/>
    </row>
    <row r="338" spans="2:18" ht="15">
      <c r="B338" s="218" t="s">
        <v>915</v>
      </c>
      <c r="C338" s="219" t="s">
        <v>904</v>
      </c>
      <c r="D338" s="219" t="s">
        <v>815</v>
      </c>
      <c r="E338" s="219" t="s">
        <v>529</v>
      </c>
      <c r="F338" s="219" t="s">
        <v>916</v>
      </c>
      <c r="G338" s="219" t="s">
        <v>932</v>
      </c>
      <c r="H338" s="220">
        <v>1</v>
      </c>
      <c r="I338" s="219" t="s">
        <v>6</v>
      </c>
      <c r="J338" s="221">
        <v>0.99700999999999995</v>
      </c>
      <c r="K338" s="229" t="s">
        <v>723</v>
      </c>
      <c r="L338" s="222">
        <v>50.5</v>
      </c>
      <c r="M338" s="222">
        <v>50.5</v>
      </c>
      <c r="N338" s="223">
        <v>50.348999999999997</v>
      </c>
      <c r="Q338" s="235"/>
      <c r="R338" s="235"/>
    </row>
    <row r="339" spans="2:18" s="72" customFormat="1" ht="15">
      <c r="B339" s="212" t="s">
        <v>915</v>
      </c>
      <c r="C339" s="213" t="s">
        <v>904</v>
      </c>
      <c r="D339" s="213" t="s">
        <v>815</v>
      </c>
      <c r="E339" s="213" t="s">
        <v>529</v>
      </c>
      <c r="F339" s="213" t="s">
        <v>916</v>
      </c>
      <c r="G339" s="213" t="s">
        <v>933</v>
      </c>
      <c r="H339" s="214">
        <v>1</v>
      </c>
      <c r="I339" s="213" t="s">
        <v>6</v>
      </c>
      <c r="J339" s="215">
        <v>0.99700999999999995</v>
      </c>
      <c r="K339" s="228" t="s">
        <v>723</v>
      </c>
      <c r="L339" s="216">
        <v>1.05</v>
      </c>
      <c r="M339" s="216">
        <v>1.05</v>
      </c>
      <c r="N339" s="217">
        <v>1.0469999999999999</v>
      </c>
      <c r="Q339" s="250"/>
      <c r="R339" s="250"/>
    </row>
    <row r="340" spans="2:18" ht="15">
      <c r="B340" s="218" t="s">
        <v>915</v>
      </c>
      <c r="C340" s="219" t="s">
        <v>904</v>
      </c>
      <c r="D340" s="219" t="s">
        <v>815</v>
      </c>
      <c r="E340" s="219" t="s">
        <v>851</v>
      </c>
      <c r="F340" s="219" t="s">
        <v>7</v>
      </c>
      <c r="G340" s="219" t="s">
        <v>933</v>
      </c>
      <c r="H340" s="220">
        <v>1</v>
      </c>
      <c r="I340" s="219" t="s">
        <v>6</v>
      </c>
      <c r="J340" s="221">
        <v>0.49980000000000002</v>
      </c>
      <c r="K340" s="229" t="s">
        <v>723</v>
      </c>
      <c r="L340" s="222">
        <v>16</v>
      </c>
      <c r="M340" s="222">
        <v>16</v>
      </c>
      <c r="N340" s="223">
        <v>7.9969999999999999</v>
      </c>
      <c r="Q340" s="235"/>
      <c r="R340" s="235"/>
    </row>
    <row r="341" spans="2:18" s="72" customFormat="1" ht="15">
      <c r="B341" s="212" t="s">
        <v>915</v>
      </c>
      <c r="C341" s="213" t="s">
        <v>904</v>
      </c>
      <c r="D341" s="213" t="s">
        <v>815</v>
      </c>
      <c r="E341" s="213" t="s">
        <v>451</v>
      </c>
      <c r="F341" s="213" t="s">
        <v>7</v>
      </c>
      <c r="G341" s="213" t="s">
        <v>933</v>
      </c>
      <c r="H341" s="214">
        <v>1</v>
      </c>
      <c r="I341" s="213" t="s">
        <v>6</v>
      </c>
      <c r="J341" s="215">
        <v>0.58989999999999998</v>
      </c>
      <c r="K341" s="228" t="s">
        <v>723</v>
      </c>
      <c r="L341" s="216">
        <v>22</v>
      </c>
      <c r="M341" s="216">
        <v>22</v>
      </c>
      <c r="N341" s="217">
        <v>12.978</v>
      </c>
      <c r="Q341" s="250"/>
      <c r="R341" s="250"/>
    </row>
    <row r="342" spans="2:18" ht="15">
      <c r="B342" s="218" t="s">
        <v>915</v>
      </c>
      <c r="C342" s="219" t="s">
        <v>904</v>
      </c>
      <c r="D342" s="219" t="s">
        <v>815</v>
      </c>
      <c r="E342" s="219" t="s">
        <v>538</v>
      </c>
      <c r="F342" s="219" t="s">
        <v>916</v>
      </c>
      <c r="G342" s="219" t="s">
        <v>933</v>
      </c>
      <c r="H342" s="220">
        <v>1</v>
      </c>
      <c r="I342" s="219" t="s">
        <v>6</v>
      </c>
      <c r="J342" s="221">
        <v>0.99700999999999995</v>
      </c>
      <c r="K342" s="229" t="s">
        <v>723</v>
      </c>
      <c r="L342" s="222">
        <v>7.2</v>
      </c>
      <c r="M342" s="222">
        <v>7.2</v>
      </c>
      <c r="N342" s="223">
        <v>7.1779999999999999</v>
      </c>
      <c r="Q342" s="235"/>
      <c r="R342" s="235"/>
    </row>
    <row r="343" spans="2:18" s="72" customFormat="1" ht="15">
      <c r="B343" s="212" t="s">
        <v>915</v>
      </c>
      <c r="C343" s="213" t="s">
        <v>904</v>
      </c>
      <c r="D343" s="213" t="s">
        <v>815</v>
      </c>
      <c r="E343" s="213" t="s">
        <v>539</v>
      </c>
      <c r="F343" s="213" t="s">
        <v>916</v>
      </c>
      <c r="G343" s="213" t="s">
        <v>933</v>
      </c>
      <c r="H343" s="214">
        <v>1</v>
      </c>
      <c r="I343" s="213" t="s">
        <v>6</v>
      </c>
      <c r="J343" s="215">
        <v>0.99700999999999995</v>
      </c>
      <c r="K343" s="228" t="s">
        <v>723</v>
      </c>
      <c r="L343" s="216">
        <v>9.8000000000000007</v>
      </c>
      <c r="M343" s="216">
        <v>9.8000000000000007</v>
      </c>
      <c r="N343" s="217">
        <v>9.7710000000000008</v>
      </c>
      <c r="Q343" s="250"/>
      <c r="R343" s="250"/>
    </row>
    <row r="344" spans="2:18" ht="15">
      <c r="B344" s="218" t="s">
        <v>915</v>
      </c>
      <c r="C344" s="219" t="s">
        <v>904</v>
      </c>
      <c r="D344" s="219" t="s">
        <v>815</v>
      </c>
      <c r="E344" s="219" t="s">
        <v>540</v>
      </c>
      <c r="F344" s="219" t="s">
        <v>916</v>
      </c>
      <c r="G344" s="219" t="s">
        <v>932</v>
      </c>
      <c r="H344" s="220">
        <v>1</v>
      </c>
      <c r="I344" s="219" t="s">
        <v>6</v>
      </c>
      <c r="J344" s="221">
        <v>0.99700999999999995</v>
      </c>
      <c r="K344" s="229" t="s">
        <v>723</v>
      </c>
      <c r="L344" s="222">
        <v>24.4</v>
      </c>
      <c r="M344" s="222">
        <v>24.4</v>
      </c>
      <c r="N344" s="223">
        <v>24.327000000000002</v>
      </c>
      <c r="Q344" s="235"/>
      <c r="R344" s="235"/>
    </row>
    <row r="345" spans="2:18" ht="15">
      <c r="B345" s="212" t="s">
        <v>915</v>
      </c>
      <c r="C345" s="213" t="s">
        <v>904</v>
      </c>
      <c r="D345" s="213" t="s">
        <v>815</v>
      </c>
      <c r="E345" s="213" t="s">
        <v>788</v>
      </c>
      <c r="F345" s="213" t="s">
        <v>7</v>
      </c>
      <c r="G345" s="213" t="s">
        <v>933</v>
      </c>
      <c r="H345" s="214">
        <v>1</v>
      </c>
      <c r="I345" s="213" t="s">
        <v>6</v>
      </c>
      <c r="J345" s="215">
        <v>1</v>
      </c>
      <c r="K345" s="228" t="s">
        <v>723</v>
      </c>
      <c r="L345" s="216">
        <v>20.5</v>
      </c>
      <c r="M345" s="216">
        <v>20.5</v>
      </c>
      <c r="N345" s="217">
        <v>20.5</v>
      </c>
      <c r="Q345" s="235"/>
      <c r="R345" s="235"/>
    </row>
    <row r="346" spans="2:18" s="72" customFormat="1" ht="15">
      <c r="B346" s="218" t="s">
        <v>915</v>
      </c>
      <c r="C346" s="219" t="s">
        <v>904</v>
      </c>
      <c r="D346" s="219" t="s">
        <v>815</v>
      </c>
      <c r="E346" s="219" t="s">
        <v>852</v>
      </c>
      <c r="F346" s="219" t="s">
        <v>7</v>
      </c>
      <c r="G346" s="219" t="s">
        <v>933</v>
      </c>
      <c r="H346" s="220">
        <v>1</v>
      </c>
      <c r="I346" s="219" t="s">
        <v>6</v>
      </c>
      <c r="J346" s="221">
        <v>0.49980000000000002</v>
      </c>
      <c r="K346" s="229" t="s">
        <v>723</v>
      </c>
      <c r="L346" s="222">
        <v>12</v>
      </c>
      <c r="M346" s="222">
        <v>12</v>
      </c>
      <c r="N346" s="223">
        <v>5.9980000000000002</v>
      </c>
      <c r="Q346" s="250"/>
      <c r="R346" s="250"/>
    </row>
    <row r="347" spans="2:18" ht="15">
      <c r="B347" s="212" t="s">
        <v>915</v>
      </c>
      <c r="C347" s="213" t="s">
        <v>904</v>
      </c>
      <c r="D347" s="213" t="s">
        <v>815</v>
      </c>
      <c r="E347" s="213" t="s">
        <v>542</v>
      </c>
      <c r="F347" s="213" t="s">
        <v>916</v>
      </c>
      <c r="G347" s="213" t="s">
        <v>932</v>
      </c>
      <c r="H347" s="214">
        <v>1</v>
      </c>
      <c r="I347" s="213" t="s">
        <v>6</v>
      </c>
      <c r="J347" s="215">
        <v>0.49976999999999999</v>
      </c>
      <c r="K347" s="228" t="s">
        <v>723</v>
      </c>
      <c r="L347" s="216">
        <v>210</v>
      </c>
      <c r="M347" s="216">
        <v>210</v>
      </c>
      <c r="N347" s="217">
        <v>104.952</v>
      </c>
      <c r="Q347" s="235"/>
      <c r="R347" s="235"/>
    </row>
    <row r="348" spans="2:18" s="72" customFormat="1" ht="15">
      <c r="B348" s="218" t="s">
        <v>915</v>
      </c>
      <c r="C348" s="219" t="s">
        <v>904</v>
      </c>
      <c r="D348" s="219" t="s">
        <v>815</v>
      </c>
      <c r="E348" s="219" t="s">
        <v>853</v>
      </c>
      <c r="F348" s="219" t="s">
        <v>32</v>
      </c>
      <c r="G348" s="219" t="s">
        <v>933</v>
      </c>
      <c r="H348" s="220">
        <v>1</v>
      </c>
      <c r="I348" s="219" t="s">
        <v>6</v>
      </c>
      <c r="J348" s="221">
        <v>0.49980000000000002</v>
      </c>
      <c r="K348" s="229" t="s">
        <v>723</v>
      </c>
      <c r="L348" s="222">
        <v>1.2</v>
      </c>
      <c r="M348" s="222">
        <v>1.2</v>
      </c>
      <c r="N348" s="223">
        <v>0.6</v>
      </c>
      <c r="Q348" s="250"/>
      <c r="R348" s="250"/>
    </row>
    <row r="349" spans="2:18" ht="15">
      <c r="B349" s="212" t="s">
        <v>915</v>
      </c>
      <c r="C349" s="213" t="s">
        <v>904</v>
      </c>
      <c r="D349" s="213" t="s">
        <v>815</v>
      </c>
      <c r="E349" s="213" t="s">
        <v>541</v>
      </c>
      <c r="F349" s="213" t="s">
        <v>7</v>
      </c>
      <c r="G349" s="213" t="s">
        <v>933</v>
      </c>
      <c r="H349" s="214">
        <v>0.49</v>
      </c>
      <c r="I349" s="213" t="s">
        <v>9</v>
      </c>
      <c r="J349" s="215">
        <v>0.49</v>
      </c>
      <c r="K349" s="228" t="s">
        <v>723</v>
      </c>
      <c r="L349" s="216">
        <v>8</v>
      </c>
      <c r="M349" s="216">
        <v>3.92</v>
      </c>
      <c r="N349" s="217">
        <v>3.92</v>
      </c>
      <c r="Q349" s="235"/>
      <c r="R349" s="235"/>
    </row>
    <row r="350" spans="2:18" s="72" customFormat="1" ht="15">
      <c r="B350" s="218" t="s">
        <v>915</v>
      </c>
      <c r="C350" s="219" t="s">
        <v>904</v>
      </c>
      <c r="D350" s="219" t="s">
        <v>815</v>
      </c>
      <c r="E350" s="219" t="s">
        <v>545</v>
      </c>
      <c r="F350" s="219" t="s">
        <v>916</v>
      </c>
      <c r="G350" s="219" t="s">
        <v>932</v>
      </c>
      <c r="H350" s="220">
        <v>1</v>
      </c>
      <c r="I350" s="219" t="s">
        <v>6</v>
      </c>
      <c r="J350" s="221">
        <v>0.49976999999999999</v>
      </c>
      <c r="K350" s="229" t="s">
        <v>723</v>
      </c>
      <c r="L350" s="222">
        <v>72</v>
      </c>
      <c r="M350" s="222">
        <v>72</v>
      </c>
      <c r="N350" s="223">
        <v>35.982999999999997</v>
      </c>
      <c r="Q350" s="250"/>
      <c r="R350" s="250"/>
    </row>
    <row r="351" spans="2:18" ht="15">
      <c r="B351" s="212" t="s">
        <v>915</v>
      </c>
      <c r="C351" s="213" t="s">
        <v>904</v>
      </c>
      <c r="D351" s="213" t="s">
        <v>815</v>
      </c>
      <c r="E351" s="213" t="s">
        <v>543</v>
      </c>
      <c r="F351" s="213" t="s">
        <v>7</v>
      </c>
      <c r="G351" s="213" t="s">
        <v>933</v>
      </c>
      <c r="H351" s="214">
        <v>0.49</v>
      </c>
      <c r="I351" s="213" t="s">
        <v>9</v>
      </c>
      <c r="J351" s="215">
        <v>0.49</v>
      </c>
      <c r="K351" s="228" t="s">
        <v>723</v>
      </c>
      <c r="L351" s="216">
        <v>10</v>
      </c>
      <c r="M351" s="216">
        <v>4.9000000000000004</v>
      </c>
      <c r="N351" s="217">
        <v>4.9000000000000004</v>
      </c>
      <c r="Q351" s="235"/>
      <c r="R351" s="235"/>
    </row>
    <row r="352" spans="2:18" s="72" customFormat="1" ht="15">
      <c r="B352" s="218" t="s">
        <v>915</v>
      </c>
      <c r="C352" s="219" t="s">
        <v>904</v>
      </c>
      <c r="D352" s="219" t="s">
        <v>815</v>
      </c>
      <c r="E352" s="219" t="s">
        <v>789</v>
      </c>
      <c r="F352" s="219" t="s">
        <v>32</v>
      </c>
      <c r="G352" s="219" t="s">
        <v>933</v>
      </c>
      <c r="H352" s="220">
        <v>0.17493</v>
      </c>
      <c r="I352" s="219" t="s">
        <v>9</v>
      </c>
      <c r="J352" s="221">
        <v>0.17493</v>
      </c>
      <c r="K352" s="229" t="s">
        <v>723</v>
      </c>
      <c r="L352" s="222">
        <v>2.88</v>
      </c>
      <c r="M352" s="222">
        <v>0.504</v>
      </c>
      <c r="N352" s="223">
        <v>0.504</v>
      </c>
      <c r="Q352" s="250"/>
      <c r="R352" s="250"/>
    </row>
    <row r="353" spans="2:18" ht="15">
      <c r="B353" s="212" t="s">
        <v>915</v>
      </c>
      <c r="C353" s="213" t="s">
        <v>904</v>
      </c>
      <c r="D353" s="213" t="s">
        <v>815</v>
      </c>
      <c r="E353" s="213" t="s">
        <v>544</v>
      </c>
      <c r="F353" s="213" t="s">
        <v>7</v>
      </c>
      <c r="G353" s="213" t="s">
        <v>933</v>
      </c>
      <c r="H353" s="214">
        <v>0.49</v>
      </c>
      <c r="I353" s="213" t="s">
        <v>9</v>
      </c>
      <c r="J353" s="215">
        <v>0.49</v>
      </c>
      <c r="K353" s="228" t="s">
        <v>723</v>
      </c>
      <c r="L353" s="216">
        <v>10</v>
      </c>
      <c r="M353" s="216">
        <v>4.9000000000000004</v>
      </c>
      <c r="N353" s="217">
        <v>4.9000000000000004</v>
      </c>
      <c r="Q353" s="235"/>
      <c r="R353" s="235"/>
    </row>
    <row r="354" spans="2:18" s="72" customFormat="1" ht="15">
      <c r="B354" s="218" t="s">
        <v>915</v>
      </c>
      <c r="C354" s="219" t="s">
        <v>905</v>
      </c>
      <c r="D354" s="219" t="s">
        <v>854</v>
      </c>
      <c r="E354" s="219" t="s">
        <v>60</v>
      </c>
      <c r="F354" s="219" t="s">
        <v>10</v>
      </c>
      <c r="G354" s="219" t="s">
        <v>932</v>
      </c>
      <c r="H354" s="220">
        <v>0.5</v>
      </c>
      <c r="I354" s="219" t="s">
        <v>9</v>
      </c>
      <c r="J354" s="221">
        <v>0.5</v>
      </c>
      <c r="K354" s="229" t="s">
        <v>723</v>
      </c>
      <c r="L354" s="222">
        <v>147.762</v>
      </c>
      <c r="M354" s="222">
        <v>73.881</v>
      </c>
      <c r="N354" s="223">
        <v>73.881</v>
      </c>
      <c r="Q354" s="250"/>
      <c r="R354" s="250"/>
    </row>
    <row r="355" spans="2:18" ht="15">
      <c r="B355" s="212" t="s">
        <v>915</v>
      </c>
      <c r="C355" s="213" t="s">
        <v>905</v>
      </c>
      <c r="D355" s="213" t="s">
        <v>854</v>
      </c>
      <c r="E355" s="213" t="s">
        <v>59</v>
      </c>
      <c r="F355" s="213" t="s">
        <v>10</v>
      </c>
      <c r="G355" s="213" t="s">
        <v>932</v>
      </c>
      <c r="H355" s="214">
        <v>0.5</v>
      </c>
      <c r="I355" s="213" t="s">
        <v>9</v>
      </c>
      <c r="J355" s="215">
        <v>0.5</v>
      </c>
      <c r="K355" s="228" t="s">
        <v>723</v>
      </c>
      <c r="L355" s="216">
        <v>422</v>
      </c>
      <c r="M355" s="216">
        <v>211</v>
      </c>
      <c r="N355" s="217">
        <v>211</v>
      </c>
      <c r="Q355" s="235"/>
      <c r="R355" s="235"/>
    </row>
    <row r="356" spans="2:18" s="72" customFormat="1" ht="15">
      <c r="B356" s="218" t="s">
        <v>915</v>
      </c>
      <c r="C356" s="219" t="s">
        <v>905</v>
      </c>
      <c r="D356" s="219" t="s">
        <v>855</v>
      </c>
      <c r="E356" s="219" t="s">
        <v>608</v>
      </c>
      <c r="F356" s="219" t="s">
        <v>7</v>
      </c>
      <c r="G356" s="219" t="s">
        <v>932</v>
      </c>
      <c r="H356" s="220">
        <v>0.51</v>
      </c>
      <c r="I356" s="219" t="s">
        <v>9</v>
      </c>
      <c r="J356" s="221">
        <v>0.51</v>
      </c>
      <c r="K356" s="229" t="s">
        <v>723</v>
      </c>
      <c r="L356" s="222">
        <v>9.35</v>
      </c>
      <c r="M356" s="222">
        <v>4.7690000000000001</v>
      </c>
      <c r="N356" s="223">
        <v>4.7690000000000001</v>
      </c>
      <c r="Q356" s="250"/>
      <c r="R356" s="250"/>
    </row>
    <row r="357" spans="2:18" ht="15">
      <c r="B357" s="212" t="s">
        <v>915</v>
      </c>
      <c r="C357" s="213" t="s">
        <v>905</v>
      </c>
      <c r="D357" s="213" t="s">
        <v>855</v>
      </c>
      <c r="E357" s="213" t="s">
        <v>63</v>
      </c>
      <c r="F357" s="213" t="s">
        <v>10</v>
      </c>
      <c r="G357" s="213" t="s">
        <v>932</v>
      </c>
      <c r="H357" s="214">
        <v>1</v>
      </c>
      <c r="I357" s="213" t="s">
        <v>6</v>
      </c>
      <c r="J357" s="215">
        <v>1</v>
      </c>
      <c r="K357" s="228" t="s">
        <v>723</v>
      </c>
      <c r="L357" s="216">
        <v>390</v>
      </c>
      <c r="M357" s="216">
        <v>390</v>
      </c>
      <c r="N357" s="217">
        <v>390</v>
      </c>
      <c r="Q357" s="235"/>
      <c r="R357" s="235"/>
    </row>
    <row r="358" spans="2:18" s="72" customFormat="1" ht="15">
      <c r="B358" s="218" t="s">
        <v>915</v>
      </c>
      <c r="C358" s="219" t="s">
        <v>905</v>
      </c>
      <c r="D358" s="219" t="s">
        <v>855</v>
      </c>
      <c r="E358" s="219" t="s">
        <v>609</v>
      </c>
      <c r="F358" s="219" t="s">
        <v>7</v>
      </c>
      <c r="G358" s="219" t="s">
        <v>932</v>
      </c>
      <c r="H358" s="220">
        <v>0.51</v>
      </c>
      <c r="I358" s="219" t="s">
        <v>9</v>
      </c>
      <c r="J358" s="221">
        <v>0.51</v>
      </c>
      <c r="K358" s="229" t="s">
        <v>723</v>
      </c>
      <c r="L358" s="222">
        <v>10.199999999999999</v>
      </c>
      <c r="M358" s="222">
        <v>5.202</v>
      </c>
      <c r="N358" s="223">
        <v>5.202</v>
      </c>
      <c r="Q358" s="250"/>
      <c r="R358" s="250"/>
    </row>
    <row r="359" spans="2:18" ht="15">
      <c r="B359" s="212" t="s">
        <v>915</v>
      </c>
      <c r="C359" s="213" t="s">
        <v>905</v>
      </c>
      <c r="D359" s="213" t="s">
        <v>855</v>
      </c>
      <c r="E359" s="213" t="s">
        <v>610</v>
      </c>
      <c r="F359" s="213" t="s">
        <v>7</v>
      </c>
      <c r="G359" s="213" t="s">
        <v>932</v>
      </c>
      <c r="H359" s="214">
        <v>1</v>
      </c>
      <c r="I359" s="213" t="s">
        <v>6</v>
      </c>
      <c r="J359" s="215">
        <v>1</v>
      </c>
      <c r="K359" s="228" t="s">
        <v>723</v>
      </c>
      <c r="L359" s="216">
        <v>28.9</v>
      </c>
      <c r="M359" s="216">
        <v>28.9</v>
      </c>
      <c r="N359" s="217">
        <v>28.9</v>
      </c>
      <c r="Q359" s="235"/>
      <c r="R359" s="235"/>
    </row>
    <row r="360" spans="2:18" ht="15">
      <c r="B360" s="218" t="s">
        <v>915</v>
      </c>
      <c r="C360" s="219" t="s">
        <v>905</v>
      </c>
      <c r="D360" s="219" t="s">
        <v>855</v>
      </c>
      <c r="E360" s="219" t="s">
        <v>64</v>
      </c>
      <c r="F360" s="219" t="s">
        <v>10</v>
      </c>
      <c r="G360" s="219" t="s">
        <v>932</v>
      </c>
      <c r="H360" s="220">
        <v>0.5</v>
      </c>
      <c r="I360" s="219" t="s">
        <v>9</v>
      </c>
      <c r="J360" s="221">
        <v>0.5</v>
      </c>
      <c r="K360" s="229" t="s">
        <v>723</v>
      </c>
      <c r="L360" s="222">
        <v>386.7</v>
      </c>
      <c r="M360" s="222">
        <v>193.35</v>
      </c>
      <c r="N360" s="223">
        <v>193.35</v>
      </c>
      <c r="Q360" s="235"/>
      <c r="R360" s="235"/>
    </row>
    <row r="361" spans="2:18" ht="15">
      <c r="B361" s="212" t="s">
        <v>915</v>
      </c>
      <c r="C361" s="213" t="s">
        <v>905</v>
      </c>
      <c r="D361" s="213" t="s">
        <v>855</v>
      </c>
      <c r="E361" s="213" t="s">
        <v>152</v>
      </c>
      <c r="F361" s="213" t="s">
        <v>7</v>
      </c>
      <c r="G361" s="213" t="s">
        <v>932</v>
      </c>
      <c r="H361" s="214">
        <v>1</v>
      </c>
      <c r="I361" s="213" t="s">
        <v>6</v>
      </c>
      <c r="J361" s="215">
        <v>1</v>
      </c>
      <c r="K361" s="228" t="s">
        <v>723</v>
      </c>
      <c r="L361" s="216">
        <v>27.5</v>
      </c>
      <c r="M361" s="216">
        <v>27.5</v>
      </c>
      <c r="N361" s="217">
        <v>27.5</v>
      </c>
      <c r="Q361" s="235"/>
      <c r="R361" s="235"/>
    </row>
    <row r="362" spans="2:18" ht="15">
      <c r="B362" s="218" t="s">
        <v>915</v>
      </c>
      <c r="C362" s="219" t="s">
        <v>905</v>
      </c>
      <c r="D362" s="219" t="s">
        <v>855</v>
      </c>
      <c r="E362" s="219" t="s">
        <v>611</v>
      </c>
      <c r="F362" s="219" t="s">
        <v>7</v>
      </c>
      <c r="G362" s="219" t="s">
        <v>932</v>
      </c>
      <c r="H362" s="220">
        <v>1</v>
      </c>
      <c r="I362" s="219" t="s">
        <v>6</v>
      </c>
      <c r="J362" s="221">
        <v>1</v>
      </c>
      <c r="K362" s="229" t="s">
        <v>723</v>
      </c>
      <c r="L362" s="222">
        <v>15.3</v>
      </c>
      <c r="M362" s="222">
        <v>15.3</v>
      </c>
      <c r="N362" s="223">
        <v>15.3</v>
      </c>
      <c r="Q362" s="235"/>
      <c r="R362" s="235"/>
    </row>
    <row r="363" spans="2:18" ht="15">
      <c r="B363" s="212" t="s">
        <v>915</v>
      </c>
      <c r="C363" s="213" t="s">
        <v>905</v>
      </c>
      <c r="D363" s="213" t="s">
        <v>855</v>
      </c>
      <c r="E363" s="213" t="s">
        <v>891</v>
      </c>
      <c r="F363" s="213" t="s">
        <v>32</v>
      </c>
      <c r="G363" s="213" t="s">
        <v>933</v>
      </c>
      <c r="H363" s="214">
        <v>0</v>
      </c>
      <c r="I363" s="213" t="s">
        <v>889</v>
      </c>
      <c r="J363" s="215">
        <v>1</v>
      </c>
      <c r="K363" s="228" t="s">
        <v>723</v>
      </c>
      <c r="L363" s="216">
        <v>2.4700000000000002</v>
      </c>
      <c r="M363" s="216">
        <v>0</v>
      </c>
      <c r="N363" s="217">
        <v>2.4700000000000002</v>
      </c>
      <c r="Q363" s="235"/>
      <c r="R363" s="235"/>
    </row>
    <row r="364" spans="2:18" ht="15">
      <c r="B364" s="218" t="s">
        <v>915</v>
      </c>
      <c r="C364" s="219" t="s">
        <v>905</v>
      </c>
      <c r="D364" s="219" t="s">
        <v>855</v>
      </c>
      <c r="E364" s="219" t="s">
        <v>66</v>
      </c>
      <c r="F364" s="219" t="s">
        <v>10</v>
      </c>
      <c r="G364" s="219" t="s">
        <v>933</v>
      </c>
      <c r="H364" s="220">
        <v>1</v>
      </c>
      <c r="I364" s="219" t="s">
        <v>6</v>
      </c>
      <c r="J364" s="221">
        <v>0.995</v>
      </c>
      <c r="K364" s="229" t="s">
        <v>723</v>
      </c>
      <c r="L364" s="222">
        <v>356</v>
      </c>
      <c r="M364" s="222">
        <v>356</v>
      </c>
      <c r="N364" s="223">
        <v>354.22</v>
      </c>
      <c r="Q364" s="235"/>
      <c r="R364" s="235"/>
    </row>
    <row r="365" spans="2:18" ht="15">
      <c r="B365" s="212" t="s">
        <v>915</v>
      </c>
      <c r="C365" s="213" t="s">
        <v>905</v>
      </c>
      <c r="D365" s="213" t="s">
        <v>855</v>
      </c>
      <c r="E365" s="213" t="s">
        <v>65</v>
      </c>
      <c r="F365" s="213" t="s">
        <v>10</v>
      </c>
      <c r="G365" s="213" t="s">
        <v>932</v>
      </c>
      <c r="H365" s="214">
        <v>1</v>
      </c>
      <c r="I365" s="213" t="s">
        <v>6</v>
      </c>
      <c r="J365" s="215">
        <v>0.995</v>
      </c>
      <c r="K365" s="228" t="s">
        <v>723</v>
      </c>
      <c r="L365" s="216">
        <v>390</v>
      </c>
      <c r="M365" s="216">
        <v>390</v>
      </c>
      <c r="N365" s="217">
        <v>388.05</v>
      </c>
      <c r="Q365" s="235"/>
      <c r="R365" s="235"/>
    </row>
    <row r="366" spans="2:18" ht="15">
      <c r="B366" s="218" t="s">
        <v>915</v>
      </c>
      <c r="C366" s="219" t="s">
        <v>905</v>
      </c>
      <c r="D366" s="219" t="s">
        <v>855</v>
      </c>
      <c r="E366" s="219" t="s">
        <v>892</v>
      </c>
      <c r="F366" s="219" t="s">
        <v>32</v>
      </c>
      <c r="G366" s="219" t="s">
        <v>933</v>
      </c>
      <c r="H366" s="220">
        <v>0</v>
      </c>
      <c r="I366" s="219" t="s">
        <v>889</v>
      </c>
      <c r="J366" s="221">
        <v>1</v>
      </c>
      <c r="K366" s="229" t="s">
        <v>723</v>
      </c>
      <c r="L366" s="222">
        <v>0.99</v>
      </c>
      <c r="M366" s="222">
        <v>0</v>
      </c>
      <c r="N366" s="223">
        <v>0.99</v>
      </c>
      <c r="Q366" s="235"/>
      <c r="R366" s="235"/>
    </row>
    <row r="367" spans="2:18" ht="15">
      <c r="B367" s="212" t="s">
        <v>915</v>
      </c>
      <c r="C367" s="213" t="s">
        <v>905</v>
      </c>
      <c r="D367" s="213" t="s">
        <v>855</v>
      </c>
      <c r="E367" s="213" t="s">
        <v>893</v>
      </c>
      <c r="F367" s="213" t="s">
        <v>32</v>
      </c>
      <c r="G367" s="213" t="s">
        <v>933</v>
      </c>
      <c r="H367" s="214">
        <v>0</v>
      </c>
      <c r="I367" s="213" t="s">
        <v>889</v>
      </c>
      <c r="J367" s="215">
        <v>1</v>
      </c>
      <c r="K367" s="228" t="s">
        <v>723</v>
      </c>
      <c r="L367" s="216">
        <v>0.83499999999999996</v>
      </c>
      <c r="M367" s="216">
        <v>0</v>
      </c>
      <c r="N367" s="217">
        <v>0.83499999999999996</v>
      </c>
      <c r="Q367" s="235"/>
      <c r="R367" s="235"/>
    </row>
    <row r="368" spans="2:18" ht="15">
      <c r="B368" s="218" t="s">
        <v>915</v>
      </c>
      <c r="C368" s="219" t="s">
        <v>905</v>
      </c>
      <c r="D368" s="219" t="s">
        <v>855</v>
      </c>
      <c r="E368" s="219" t="s">
        <v>894</v>
      </c>
      <c r="F368" s="219" t="s">
        <v>32</v>
      </c>
      <c r="G368" s="219" t="s">
        <v>933</v>
      </c>
      <c r="H368" s="220">
        <v>0</v>
      </c>
      <c r="I368" s="219" t="s">
        <v>889</v>
      </c>
      <c r="J368" s="221">
        <v>1</v>
      </c>
      <c r="K368" s="229" t="s">
        <v>723</v>
      </c>
      <c r="L368" s="222">
        <v>0.99</v>
      </c>
      <c r="M368" s="222">
        <v>0</v>
      </c>
      <c r="N368" s="223">
        <v>0.99</v>
      </c>
      <c r="Q368" s="235"/>
      <c r="R368" s="235"/>
    </row>
    <row r="369" spans="2:18" ht="15">
      <c r="B369" s="212" t="s">
        <v>915</v>
      </c>
      <c r="C369" s="213" t="s">
        <v>905</v>
      </c>
      <c r="D369" s="213" t="s">
        <v>855</v>
      </c>
      <c r="E369" s="213" t="s">
        <v>71</v>
      </c>
      <c r="F369" s="213" t="s">
        <v>916</v>
      </c>
      <c r="G369" s="213" t="s">
        <v>932</v>
      </c>
      <c r="H369" s="214">
        <v>0.5</v>
      </c>
      <c r="I369" s="213" t="s">
        <v>9</v>
      </c>
      <c r="J369" s="215">
        <v>0.5</v>
      </c>
      <c r="K369" s="228" t="s">
        <v>723</v>
      </c>
      <c r="L369" s="216">
        <v>74.52</v>
      </c>
      <c r="M369" s="216">
        <v>37.26</v>
      </c>
      <c r="N369" s="217">
        <v>37.26</v>
      </c>
      <c r="Q369" s="235"/>
      <c r="R369" s="235"/>
    </row>
    <row r="370" spans="2:18" ht="15">
      <c r="B370" s="218" t="s">
        <v>915</v>
      </c>
      <c r="C370" s="219" t="s">
        <v>905</v>
      </c>
      <c r="D370" s="219" t="s">
        <v>855</v>
      </c>
      <c r="E370" s="219" t="s">
        <v>67</v>
      </c>
      <c r="F370" s="219" t="s">
        <v>10</v>
      </c>
      <c r="G370" s="219" t="s">
        <v>932</v>
      </c>
      <c r="H370" s="220">
        <v>0.5</v>
      </c>
      <c r="I370" s="219" t="s">
        <v>9</v>
      </c>
      <c r="J370" s="221">
        <v>0.5</v>
      </c>
      <c r="K370" s="229" t="s">
        <v>723</v>
      </c>
      <c r="L370" s="222">
        <v>308</v>
      </c>
      <c r="M370" s="222">
        <v>154</v>
      </c>
      <c r="N370" s="223">
        <v>154</v>
      </c>
      <c r="Q370" s="235"/>
      <c r="R370" s="235"/>
    </row>
    <row r="371" spans="2:18" ht="15">
      <c r="B371" s="212" t="s">
        <v>915</v>
      </c>
      <c r="C371" s="213" t="s">
        <v>905</v>
      </c>
      <c r="D371" s="213" t="s">
        <v>855</v>
      </c>
      <c r="E371" s="213" t="s">
        <v>67</v>
      </c>
      <c r="F371" s="213" t="s">
        <v>10</v>
      </c>
      <c r="G371" s="213" t="s">
        <v>932</v>
      </c>
      <c r="H371" s="214">
        <v>0.5</v>
      </c>
      <c r="I371" s="213" t="s">
        <v>9</v>
      </c>
      <c r="J371" s="215">
        <v>0.5</v>
      </c>
      <c r="K371" s="228" t="s">
        <v>723</v>
      </c>
      <c r="L371" s="216">
        <v>1133.9000000000001</v>
      </c>
      <c r="M371" s="216">
        <v>566.95000000000005</v>
      </c>
      <c r="N371" s="217">
        <v>566.95000000000005</v>
      </c>
      <c r="Q371" s="235"/>
      <c r="R371" s="235"/>
    </row>
    <row r="372" spans="2:18" ht="15">
      <c r="B372" s="218" t="s">
        <v>915</v>
      </c>
      <c r="C372" s="219" t="s">
        <v>905</v>
      </c>
      <c r="D372" s="219" t="s">
        <v>855</v>
      </c>
      <c r="E372" s="219" t="s">
        <v>612</v>
      </c>
      <c r="F372" s="219" t="s">
        <v>7</v>
      </c>
      <c r="G372" s="219" t="s">
        <v>932</v>
      </c>
      <c r="H372" s="220">
        <v>1</v>
      </c>
      <c r="I372" s="219" t="s">
        <v>6</v>
      </c>
      <c r="J372" s="221">
        <v>1</v>
      </c>
      <c r="K372" s="229" t="s">
        <v>723</v>
      </c>
      <c r="L372" s="222">
        <v>66.25</v>
      </c>
      <c r="M372" s="222">
        <v>66.25</v>
      </c>
      <c r="N372" s="223">
        <v>66.25</v>
      </c>
      <c r="Q372" s="235"/>
      <c r="R372" s="235"/>
    </row>
    <row r="373" spans="2:18" ht="15">
      <c r="B373" s="212" t="s">
        <v>915</v>
      </c>
      <c r="C373" s="213" t="s">
        <v>905</v>
      </c>
      <c r="D373" s="213" t="s">
        <v>855</v>
      </c>
      <c r="E373" s="213" t="s">
        <v>68</v>
      </c>
      <c r="F373" s="213" t="s">
        <v>36</v>
      </c>
      <c r="G373" s="213" t="s">
        <v>932</v>
      </c>
      <c r="H373" s="214">
        <v>0.5</v>
      </c>
      <c r="I373" s="213" t="s">
        <v>9</v>
      </c>
      <c r="J373" s="215">
        <v>0.5</v>
      </c>
      <c r="K373" s="228" t="s">
        <v>723</v>
      </c>
      <c r="L373" s="216">
        <v>591.20000000000005</v>
      </c>
      <c r="M373" s="216">
        <v>295.60000000000002</v>
      </c>
      <c r="N373" s="217">
        <v>295.60000000000002</v>
      </c>
      <c r="Q373" s="235"/>
      <c r="R373" s="235"/>
    </row>
    <row r="374" spans="2:18" ht="15">
      <c r="B374" s="218" t="s">
        <v>915</v>
      </c>
      <c r="C374" s="219" t="s">
        <v>905</v>
      </c>
      <c r="D374" s="219" t="s">
        <v>855</v>
      </c>
      <c r="E374" s="219" t="s">
        <v>68</v>
      </c>
      <c r="F374" s="219" t="s">
        <v>10</v>
      </c>
      <c r="G374" s="219" t="s">
        <v>932</v>
      </c>
      <c r="H374" s="220">
        <v>0.5</v>
      </c>
      <c r="I374" s="219" t="s">
        <v>9</v>
      </c>
      <c r="J374" s="221">
        <v>0.5</v>
      </c>
      <c r="K374" s="229" t="s">
        <v>723</v>
      </c>
      <c r="L374" s="222">
        <v>781.8</v>
      </c>
      <c r="M374" s="222">
        <v>390.9</v>
      </c>
      <c r="N374" s="223">
        <v>390.9</v>
      </c>
      <c r="Q374" s="235"/>
      <c r="R374" s="235"/>
    </row>
    <row r="375" spans="2:18" ht="15">
      <c r="B375" s="212" t="s">
        <v>915</v>
      </c>
      <c r="C375" s="213" t="s">
        <v>905</v>
      </c>
      <c r="D375" s="213" t="s">
        <v>855</v>
      </c>
      <c r="E375" s="213" t="s">
        <v>69</v>
      </c>
      <c r="F375" s="213" t="s">
        <v>10</v>
      </c>
      <c r="G375" s="213" t="s">
        <v>932</v>
      </c>
      <c r="H375" s="214">
        <v>1</v>
      </c>
      <c r="I375" s="213" t="s">
        <v>6</v>
      </c>
      <c r="J375" s="215">
        <v>0.8</v>
      </c>
      <c r="K375" s="228" t="s">
        <v>723</v>
      </c>
      <c r="L375" s="216">
        <v>390</v>
      </c>
      <c r="M375" s="216">
        <v>390</v>
      </c>
      <c r="N375" s="217">
        <v>312</v>
      </c>
      <c r="Q375" s="235"/>
      <c r="R375" s="235"/>
    </row>
    <row r="376" spans="2:18" ht="15">
      <c r="B376" s="218" t="s">
        <v>915</v>
      </c>
      <c r="C376" s="219" t="s">
        <v>905</v>
      </c>
      <c r="D376" s="219" t="s">
        <v>855</v>
      </c>
      <c r="E376" s="219" t="s">
        <v>70</v>
      </c>
      <c r="F376" s="219" t="s">
        <v>10</v>
      </c>
      <c r="G376" s="219" t="s">
        <v>932</v>
      </c>
      <c r="H376" s="220">
        <v>1</v>
      </c>
      <c r="I376" s="219" t="s">
        <v>6</v>
      </c>
      <c r="J376" s="221">
        <v>1</v>
      </c>
      <c r="K376" s="229" t="s">
        <v>723</v>
      </c>
      <c r="L376" s="222">
        <v>1100</v>
      </c>
      <c r="M376" s="222">
        <v>1100</v>
      </c>
      <c r="N376" s="223">
        <v>1100</v>
      </c>
      <c r="Q376" s="235"/>
      <c r="R376" s="235"/>
    </row>
    <row r="377" spans="2:18" ht="15">
      <c r="B377" s="212" t="s">
        <v>915</v>
      </c>
      <c r="C377" s="213" t="s">
        <v>905</v>
      </c>
      <c r="D377" s="213" t="s">
        <v>856</v>
      </c>
      <c r="E377" s="213" t="s">
        <v>993</v>
      </c>
      <c r="F377" s="213" t="s">
        <v>7</v>
      </c>
      <c r="G377" s="213" t="s">
        <v>932</v>
      </c>
      <c r="H377" s="214">
        <v>0.5</v>
      </c>
      <c r="I377" s="213" t="s">
        <v>9</v>
      </c>
      <c r="J377" s="215">
        <v>0.5</v>
      </c>
      <c r="K377" s="228" t="s">
        <v>971</v>
      </c>
      <c r="L377" s="216">
        <v>36.14</v>
      </c>
      <c r="M377" s="216">
        <v>18.07</v>
      </c>
      <c r="N377" s="217">
        <v>18.07</v>
      </c>
      <c r="Q377" s="235"/>
      <c r="R377" s="235"/>
    </row>
    <row r="378" spans="2:18" ht="15">
      <c r="B378" s="218" t="s">
        <v>915</v>
      </c>
      <c r="C378" s="219" t="s">
        <v>905</v>
      </c>
      <c r="D378" s="219" t="s">
        <v>856</v>
      </c>
      <c r="E378" s="219" t="s">
        <v>410</v>
      </c>
      <c r="F378" s="219" t="s">
        <v>7</v>
      </c>
      <c r="G378" s="219" t="s">
        <v>932</v>
      </c>
      <c r="H378" s="220">
        <v>1</v>
      </c>
      <c r="I378" s="219" t="s">
        <v>6</v>
      </c>
      <c r="J378" s="221">
        <v>1</v>
      </c>
      <c r="K378" s="229" t="s">
        <v>723</v>
      </c>
      <c r="L378" s="222">
        <v>20.5</v>
      </c>
      <c r="M378" s="222">
        <v>20.5</v>
      </c>
      <c r="N378" s="223">
        <v>20.5</v>
      </c>
      <c r="Q378" s="235"/>
      <c r="R378" s="235"/>
    </row>
    <row r="379" spans="2:18" ht="15">
      <c r="B379" s="212" t="s">
        <v>915</v>
      </c>
      <c r="C379" s="213" t="s">
        <v>905</v>
      </c>
      <c r="D379" s="213" t="s">
        <v>856</v>
      </c>
      <c r="E379" s="213" t="s">
        <v>411</v>
      </c>
      <c r="F379" s="213" t="s">
        <v>7</v>
      </c>
      <c r="G379" s="213" t="s">
        <v>932</v>
      </c>
      <c r="H379" s="214">
        <v>1</v>
      </c>
      <c r="I379" s="213" t="s">
        <v>6</v>
      </c>
      <c r="J379" s="215">
        <v>1</v>
      </c>
      <c r="K379" s="228" t="s">
        <v>723</v>
      </c>
      <c r="L379" s="216">
        <v>51</v>
      </c>
      <c r="M379" s="216">
        <v>51</v>
      </c>
      <c r="N379" s="217">
        <v>51</v>
      </c>
      <c r="Q379" s="235"/>
      <c r="R379" s="235"/>
    </row>
    <row r="380" spans="2:18" ht="15">
      <c r="B380" s="218" t="s">
        <v>915</v>
      </c>
      <c r="C380" s="219" t="s">
        <v>905</v>
      </c>
      <c r="D380" s="219" t="s">
        <v>856</v>
      </c>
      <c r="E380" s="219" t="s">
        <v>73</v>
      </c>
      <c r="F380" s="219" t="s">
        <v>30</v>
      </c>
      <c r="G380" s="219" t="s">
        <v>932</v>
      </c>
      <c r="H380" s="220">
        <v>1</v>
      </c>
      <c r="I380" s="219" t="s">
        <v>6</v>
      </c>
      <c r="J380" s="221">
        <v>1</v>
      </c>
      <c r="K380" s="229" t="s">
        <v>723</v>
      </c>
      <c r="L380" s="222">
        <v>20.440000000000001</v>
      </c>
      <c r="M380" s="222">
        <v>20.440000000000001</v>
      </c>
      <c r="N380" s="223">
        <v>20.440000000000001</v>
      </c>
      <c r="Q380" s="235"/>
      <c r="R380" s="235"/>
    </row>
    <row r="381" spans="2:18" ht="15">
      <c r="B381" s="212" t="s">
        <v>915</v>
      </c>
      <c r="C381" s="213" t="s">
        <v>905</v>
      </c>
      <c r="D381" s="213" t="s">
        <v>856</v>
      </c>
      <c r="E381" s="213" t="s">
        <v>73</v>
      </c>
      <c r="F381" s="213" t="s">
        <v>30</v>
      </c>
      <c r="G381" s="213" t="s">
        <v>932</v>
      </c>
      <c r="H381" s="214">
        <v>1</v>
      </c>
      <c r="I381" s="213" t="s">
        <v>6</v>
      </c>
      <c r="J381" s="215">
        <v>1</v>
      </c>
      <c r="K381" s="228" t="s">
        <v>723</v>
      </c>
      <c r="L381" s="216">
        <v>322.245</v>
      </c>
      <c r="M381" s="216">
        <v>322.245</v>
      </c>
      <c r="N381" s="217">
        <v>322.245</v>
      </c>
      <c r="Q381" s="235"/>
      <c r="R381" s="235"/>
    </row>
    <row r="382" spans="2:18" ht="15">
      <c r="B382" s="218" t="s">
        <v>915</v>
      </c>
      <c r="C382" s="219" t="s">
        <v>905</v>
      </c>
      <c r="D382" s="219" t="s">
        <v>856</v>
      </c>
      <c r="E382" s="219" t="s">
        <v>73</v>
      </c>
      <c r="F382" s="219" t="s">
        <v>36</v>
      </c>
      <c r="G382" s="219" t="s">
        <v>932</v>
      </c>
      <c r="H382" s="220">
        <v>1</v>
      </c>
      <c r="I382" s="219" t="s">
        <v>6</v>
      </c>
      <c r="J382" s="221">
        <v>1</v>
      </c>
      <c r="K382" s="229" t="s">
        <v>971</v>
      </c>
      <c r="L382" s="222">
        <v>17</v>
      </c>
      <c r="M382" s="222">
        <v>17</v>
      </c>
      <c r="N382" s="223">
        <v>17</v>
      </c>
      <c r="Q382" s="235"/>
      <c r="R382" s="235"/>
    </row>
    <row r="383" spans="2:18" ht="15">
      <c r="B383" s="212" t="s">
        <v>915</v>
      </c>
      <c r="C383" s="213" t="s">
        <v>905</v>
      </c>
      <c r="D383" s="213" t="s">
        <v>856</v>
      </c>
      <c r="E383" s="213" t="s">
        <v>73</v>
      </c>
      <c r="F383" s="213" t="s">
        <v>36</v>
      </c>
      <c r="G383" s="213" t="s">
        <v>932</v>
      </c>
      <c r="H383" s="214">
        <v>1</v>
      </c>
      <c r="I383" s="213" t="s">
        <v>6</v>
      </c>
      <c r="J383" s="215">
        <v>1</v>
      </c>
      <c r="K383" s="228" t="s">
        <v>723</v>
      </c>
      <c r="L383" s="216">
        <v>183.96</v>
      </c>
      <c r="M383" s="216">
        <v>183.96</v>
      </c>
      <c r="N383" s="217">
        <v>183.96</v>
      </c>
      <c r="Q383" s="235"/>
      <c r="R383" s="235"/>
    </row>
    <row r="384" spans="2:18" ht="15">
      <c r="B384" s="218" t="s">
        <v>915</v>
      </c>
      <c r="C384" s="219" t="s">
        <v>905</v>
      </c>
      <c r="D384" s="219" t="s">
        <v>856</v>
      </c>
      <c r="E384" s="219" t="s">
        <v>73</v>
      </c>
      <c r="F384" s="219" t="s">
        <v>36</v>
      </c>
      <c r="G384" s="219" t="s">
        <v>932</v>
      </c>
      <c r="H384" s="220">
        <v>1</v>
      </c>
      <c r="I384" s="219" t="s">
        <v>6</v>
      </c>
      <c r="J384" s="221">
        <v>1</v>
      </c>
      <c r="K384" s="229" t="s">
        <v>723</v>
      </c>
      <c r="L384" s="222">
        <v>1190.2049999999999</v>
      </c>
      <c r="M384" s="222">
        <v>1190.2049999999999</v>
      </c>
      <c r="N384" s="223">
        <v>1190.2049999999999</v>
      </c>
      <c r="Q384" s="235"/>
      <c r="R384" s="235"/>
    </row>
    <row r="385" spans="2:18" ht="15">
      <c r="B385" s="212" t="s">
        <v>915</v>
      </c>
      <c r="C385" s="213" t="s">
        <v>905</v>
      </c>
      <c r="D385" s="213" t="s">
        <v>856</v>
      </c>
      <c r="E385" s="213" t="s">
        <v>412</v>
      </c>
      <c r="F385" s="213" t="s">
        <v>7</v>
      </c>
      <c r="G385" s="213" t="s">
        <v>932</v>
      </c>
      <c r="H385" s="214">
        <v>1</v>
      </c>
      <c r="I385" s="213" t="s">
        <v>6</v>
      </c>
      <c r="J385" s="215">
        <v>1</v>
      </c>
      <c r="K385" s="228" t="s">
        <v>723</v>
      </c>
      <c r="L385" s="216">
        <v>30.75</v>
      </c>
      <c r="M385" s="216">
        <v>30.75</v>
      </c>
      <c r="N385" s="217">
        <v>30.75</v>
      </c>
      <c r="Q385" s="235"/>
      <c r="R385" s="235"/>
    </row>
    <row r="386" spans="2:18" ht="15">
      <c r="B386" s="218" t="s">
        <v>915</v>
      </c>
      <c r="C386" s="219" t="s">
        <v>905</v>
      </c>
      <c r="D386" s="219" t="s">
        <v>857</v>
      </c>
      <c r="E386" s="219" t="s">
        <v>613</v>
      </c>
      <c r="F386" s="219" t="s">
        <v>7</v>
      </c>
      <c r="G386" s="219" t="s">
        <v>933</v>
      </c>
      <c r="H386" s="220">
        <v>0.21249999999999999</v>
      </c>
      <c r="I386" s="219" t="s">
        <v>9</v>
      </c>
      <c r="J386" s="221">
        <v>0.21249999999999999</v>
      </c>
      <c r="K386" s="229" t="s">
        <v>723</v>
      </c>
      <c r="L386" s="222">
        <v>90</v>
      </c>
      <c r="M386" s="222">
        <v>19.125</v>
      </c>
      <c r="N386" s="223">
        <v>19.125</v>
      </c>
      <c r="Q386" s="235"/>
      <c r="R386" s="235"/>
    </row>
    <row r="387" spans="2:18" ht="15">
      <c r="B387" s="212" t="s">
        <v>915</v>
      </c>
      <c r="C387" s="213" t="s">
        <v>905</v>
      </c>
      <c r="D387" s="213" t="s">
        <v>857</v>
      </c>
      <c r="E387" s="213" t="s">
        <v>614</v>
      </c>
      <c r="F387" s="213" t="s">
        <v>7</v>
      </c>
      <c r="G387" s="213" t="s">
        <v>933</v>
      </c>
      <c r="H387" s="214">
        <v>0.21249999999999999</v>
      </c>
      <c r="I387" s="213" t="s">
        <v>9</v>
      </c>
      <c r="J387" s="215">
        <v>0.21249999999999999</v>
      </c>
      <c r="K387" s="228" t="s">
        <v>723</v>
      </c>
      <c r="L387" s="216">
        <v>20.7</v>
      </c>
      <c r="M387" s="216">
        <v>4.399</v>
      </c>
      <c r="N387" s="217">
        <v>4.399</v>
      </c>
      <c r="Q387" s="235"/>
      <c r="R387" s="235"/>
    </row>
    <row r="388" spans="2:18" ht="15">
      <c r="B388" s="218" t="s">
        <v>915</v>
      </c>
      <c r="C388" s="219" t="s">
        <v>905</v>
      </c>
      <c r="D388" s="219" t="s">
        <v>857</v>
      </c>
      <c r="E388" s="219" t="s">
        <v>615</v>
      </c>
      <c r="F388" s="219" t="s">
        <v>916</v>
      </c>
      <c r="G388" s="219" t="s">
        <v>933</v>
      </c>
      <c r="H388" s="220">
        <v>0.21249999999999999</v>
      </c>
      <c r="I388" s="219" t="s">
        <v>9</v>
      </c>
      <c r="J388" s="221">
        <v>0.21249999999999999</v>
      </c>
      <c r="K388" s="229" t="s">
        <v>723</v>
      </c>
      <c r="L388" s="222">
        <v>4.2</v>
      </c>
      <c r="M388" s="222">
        <v>0.89300000000000002</v>
      </c>
      <c r="N388" s="223">
        <v>0.89300000000000002</v>
      </c>
      <c r="Q388" s="235"/>
      <c r="R388" s="235"/>
    </row>
    <row r="389" spans="2:18" ht="15">
      <c r="B389" s="212" t="s">
        <v>915</v>
      </c>
      <c r="C389" s="213" t="s">
        <v>905</v>
      </c>
      <c r="D389" s="213" t="s">
        <v>857</v>
      </c>
      <c r="E389" s="213" t="s">
        <v>616</v>
      </c>
      <c r="F389" s="213" t="s">
        <v>7</v>
      </c>
      <c r="G389" s="213" t="s">
        <v>933</v>
      </c>
      <c r="H389" s="214">
        <v>0.21249999999999999</v>
      </c>
      <c r="I389" s="213" t="s">
        <v>9</v>
      </c>
      <c r="J389" s="215">
        <v>0.21249999999999999</v>
      </c>
      <c r="K389" s="228" t="s">
        <v>723</v>
      </c>
      <c r="L389" s="216">
        <v>6.9</v>
      </c>
      <c r="M389" s="216">
        <v>1.466</v>
      </c>
      <c r="N389" s="217">
        <v>1.466</v>
      </c>
      <c r="Q389" s="235"/>
      <c r="R389" s="235"/>
    </row>
    <row r="390" spans="2:18" ht="15">
      <c r="B390" s="218" t="s">
        <v>915</v>
      </c>
      <c r="C390" s="219" t="s">
        <v>905</v>
      </c>
      <c r="D390" s="219" t="s">
        <v>857</v>
      </c>
      <c r="E390" s="219" t="s">
        <v>617</v>
      </c>
      <c r="F390" s="219" t="s">
        <v>7</v>
      </c>
      <c r="G390" s="219" t="s">
        <v>933</v>
      </c>
      <c r="H390" s="220">
        <v>0.21249999999999999</v>
      </c>
      <c r="I390" s="219" t="s">
        <v>9</v>
      </c>
      <c r="J390" s="221">
        <v>0.21249999999999999</v>
      </c>
      <c r="K390" s="229" t="s">
        <v>723</v>
      </c>
      <c r="L390" s="222">
        <v>0.85</v>
      </c>
      <c r="M390" s="222">
        <v>0.18099999999999999</v>
      </c>
      <c r="N390" s="223">
        <v>0.18099999999999999</v>
      </c>
      <c r="Q390" s="235"/>
      <c r="R390" s="235"/>
    </row>
    <row r="391" spans="2:18" ht="15">
      <c r="B391" s="212" t="s">
        <v>915</v>
      </c>
      <c r="C391" s="213" t="s">
        <v>905</v>
      </c>
      <c r="D391" s="213" t="s">
        <v>857</v>
      </c>
      <c r="E391" s="213" t="s">
        <v>950</v>
      </c>
      <c r="F391" s="213" t="s">
        <v>7</v>
      </c>
      <c r="G391" s="213" t="s">
        <v>933</v>
      </c>
      <c r="H391" s="214">
        <v>0.21249999999999999</v>
      </c>
      <c r="I391" s="213" t="s">
        <v>9</v>
      </c>
      <c r="J391" s="215">
        <v>0.21249999999999999</v>
      </c>
      <c r="K391" s="228" t="s">
        <v>723</v>
      </c>
      <c r="L391" s="216">
        <v>240</v>
      </c>
      <c r="M391" s="216">
        <v>51</v>
      </c>
      <c r="N391" s="217">
        <v>51</v>
      </c>
      <c r="Q391" s="235"/>
      <c r="R391" s="235"/>
    </row>
    <row r="392" spans="2:18" ht="15">
      <c r="B392" s="218" t="s">
        <v>915</v>
      </c>
      <c r="C392" s="219" t="s">
        <v>905</v>
      </c>
      <c r="D392" s="219" t="s">
        <v>857</v>
      </c>
      <c r="E392" s="219" t="s">
        <v>618</v>
      </c>
      <c r="F392" s="219" t="s">
        <v>7</v>
      </c>
      <c r="G392" s="219" t="s">
        <v>933</v>
      </c>
      <c r="H392" s="220">
        <v>0.5</v>
      </c>
      <c r="I392" s="219" t="s">
        <v>9</v>
      </c>
      <c r="J392" s="221">
        <v>0.5</v>
      </c>
      <c r="K392" s="229" t="s">
        <v>723</v>
      </c>
      <c r="L392" s="222">
        <v>106</v>
      </c>
      <c r="M392" s="222">
        <v>53</v>
      </c>
      <c r="N392" s="223">
        <v>53</v>
      </c>
      <c r="Q392" s="235"/>
      <c r="R392" s="235"/>
    </row>
    <row r="393" spans="2:18" ht="15">
      <c r="B393" s="212" t="s">
        <v>915</v>
      </c>
      <c r="C393" s="213" t="s">
        <v>905</v>
      </c>
      <c r="D393" s="213" t="s">
        <v>857</v>
      </c>
      <c r="E393" s="213" t="s">
        <v>619</v>
      </c>
      <c r="F393" s="213" t="s">
        <v>32</v>
      </c>
      <c r="G393" s="213" t="s">
        <v>933</v>
      </c>
      <c r="H393" s="214">
        <v>0.21249999999999999</v>
      </c>
      <c r="I393" s="213" t="s">
        <v>9</v>
      </c>
      <c r="J393" s="215">
        <v>0.21249999999999999</v>
      </c>
      <c r="K393" s="228" t="s">
        <v>723</v>
      </c>
      <c r="L393" s="216">
        <v>12.3</v>
      </c>
      <c r="M393" s="216">
        <v>2.6139999999999999</v>
      </c>
      <c r="N393" s="217">
        <v>2.6139999999999999</v>
      </c>
      <c r="Q393" s="235"/>
      <c r="R393" s="235"/>
    </row>
    <row r="394" spans="2:18" ht="15">
      <c r="B394" s="218" t="s">
        <v>915</v>
      </c>
      <c r="C394" s="219" t="s">
        <v>905</v>
      </c>
      <c r="D394" s="219" t="s">
        <v>857</v>
      </c>
      <c r="E394" s="219" t="s">
        <v>620</v>
      </c>
      <c r="F394" s="219" t="s">
        <v>916</v>
      </c>
      <c r="G394" s="219" t="s">
        <v>933</v>
      </c>
      <c r="H394" s="220">
        <v>0.21249999999999999</v>
      </c>
      <c r="I394" s="219" t="s">
        <v>9</v>
      </c>
      <c r="J394" s="221">
        <v>0.21249999999999999</v>
      </c>
      <c r="K394" s="229" t="s">
        <v>723</v>
      </c>
      <c r="L394" s="222">
        <v>3.2</v>
      </c>
      <c r="M394" s="222">
        <v>0.68</v>
      </c>
      <c r="N394" s="223">
        <v>0.68</v>
      </c>
      <c r="Q394" s="235"/>
      <c r="R394" s="235"/>
    </row>
    <row r="395" spans="2:18" ht="15">
      <c r="B395" s="212" t="s">
        <v>915</v>
      </c>
      <c r="C395" s="213" t="s">
        <v>905</v>
      </c>
      <c r="D395" s="213" t="s">
        <v>857</v>
      </c>
      <c r="E395" s="213" t="s">
        <v>621</v>
      </c>
      <c r="F395" s="213" t="s">
        <v>7</v>
      </c>
      <c r="G395" s="213" t="s">
        <v>933</v>
      </c>
      <c r="H395" s="214">
        <v>0.21249999999999999</v>
      </c>
      <c r="I395" s="213" t="s">
        <v>9</v>
      </c>
      <c r="J395" s="215">
        <v>0.21249999999999999</v>
      </c>
      <c r="K395" s="228" t="s">
        <v>723</v>
      </c>
      <c r="L395" s="216">
        <v>114</v>
      </c>
      <c r="M395" s="216">
        <v>24.225000000000001</v>
      </c>
      <c r="N395" s="217">
        <v>24.225000000000001</v>
      </c>
      <c r="Q395" s="235"/>
      <c r="R395" s="235"/>
    </row>
    <row r="396" spans="2:18" ht="15">
      <c r="B396" s="218" t="s">
        <v>915</v>
      </c>
      <c r="C396" s="219" t="s">
        <v>905</v>
      </c>
      <c r="D396" s="219" t="s">
        <v>857</v>
      </c>
      <c r="E396" s="219" t="s">
        <v>622</v>
      </c>
      <c r="F396" s="219" t="s">
        <v>916</v>
      </c>
      <c r="G396" s="219" t="s">
        <v>933</v>
      </c>
      <c r="H396" s="220">
        <v>0.21249999999999999</v>
      </c>
      <c r="I396" s="219" t="s">
        <v>9</v>
      </c>
      <c r="J396" s="221">
        <v>0.21249999999999999</v>
      </c>
      <c r="K396" s="229" t="s">
        <v>723</v>
      </c>
      <c r="L396" s="222">
        <v>0.6</v>
      </c>
      <c r="M396" s="222">
        <v>0.128</v>
      </c>
      <c r="N396" s="223">
        <v>0.128</v>
      </c>
      <c r="Q396" s="235"/>
      <c r="R396" s="235"/>
    </row>
    <row r="397" spans="2:18" ht="15">
      <c r="B397" s="212" t="s">
        <v>915</v>
      </c>
      <c r="C397" s="213" t="s">
        <v>905</v>
      </c>
      <c r="D397" s="213" t="s">
        <v>857</v>
      </c>
      <c r="E397" s="213" t="s">
        <v>623</v>
      </c>
      <c r="F397" s="213" t="s">
        <v>916</v>
      </c>
      <c r="G397" s="213" t="s">
        <v>933</v>
      </c>
      <c r="H397" s="214">
        <v>0.21249999999999999</v>
      </c>
      <c r="I397" s="213" t="s">
        <v>9</v>
      </c>
      <c r="J397" s="215">
        <v>0.21249999999999999</v>
      </c>
      <c r="K397" s="228" t="s">
        <v>723</v>
      </c>
      <c r="L397" s="216">
        <v>6.5</v>
      </c>
      <c r="M397" s="216">
        <v>1.381</v>
      </c>
      <c r="N397" s="217">
        <v>1.381</v>
      </c>
      <c r="Q397" s="235"/>
      <c r="R397" s="235"/>
    </row>
    <row r="398" spans="2:18" ht="15">
      <c r="B398" s="218" t="s">
        <v>915</v>
      </c>
      <c r="C398" s="219" t="s">
        <v>905</v>
      </c>
      <c r="D398" s="219" t="s">
        <v>857</v>
      </c>
      <c r="E398" s="219" t="s">
        <v>624</v>
      </c>
      <c r="F398" s="219" t="s">
        <v>7</v>
      </c>
      <c r="G398" s="219" t="s">
        <v>933</v>
      </c>
      <c r="H398" s="220">
        <v>0.21249999999999999</v>
      </c>
      <c r="I398" s="219" t="s">
        <v>9</v>
      </c>
      <c r="J398" s="221">
        <v>0.21249999999999999</v>
      </c>
      <c r="K398" s="229" t="s">
        <v>723</v>
      </c>
      <c r="L398" s="222">
        <v>9</v>
      </c>
      <c r="M398" s="222">
        <v>1.913</v>
      </c>
      <c r="N398" s="223">
        <v>1.913</v>
      </c>
      <c r="Q398" s="235"/>
      <c r="R398" s="235"/>
    </row>
    <row r="399" spans="2:18" ht="15">
      <c r="B399" s="212" t="s">
        <v>915</v>
      </c>
      <c r="C399" s="213" t="s">
        <v>905</v>
      </c>
      <c r="D399" s="213" t="s">
        <v>857</v>
      </c>
      <c r="E399" s="213" t="s">
        <v>625</v>
      </c>
      <c r="F399" s="213" t="s">
        <v>7</v>
      </c>
      <c r="G399" s="213" t="s">
        <v>933</v>
      </c>
      <c r="H399" s="214">
        <v>0.21249999999999999</v>
      </c>
      <c r="I399" s="213" t="s">
        <v>9</v>
      </c>
      <c r="J399" s="215">
        <v>0.21249999999999999</v>
      </c>
      <c r="K399" s="228" t="s">
        <v>723</v>
      </c>
      <c r="L399" s="216">
        <v>8</v>
      </c>
      <c r="M399" s="216">
        <v>1.7</v>
      </c>
      <c r="N399" s="217">
        <v>1.7</v>
      </c>
      <c r="Q399" s="235"/>
      <c r="R399" s="235"/>
    </row>
    <row r="400" spans="2:18" ht="15">
      <c r="B400" s="218" t="s">
        <v>915</v>
      </c>
      <c r="C400" s="219" t="s">
        <v>905</v>
      </c>
      <c r="D400" s="219" t="s">
        <v>857</v>
      </c>
      <c r="E400" s="219" t="s">
        <v>626</v>
      </c>
      <c r="F400" s="219" t="s">
        <v>7</v>
      </c>
      <c r="G400" s="219" t="s">
        <v>933</v>
      </c>
      <c r="H400" s="220">
        <v>0.5</v>
      </c>
      <c r="I400" s="219" t="s">
        <v>9</v>
      </c>
      <c r="J400" s="221">
        <v>0.5</v>
      </c>
      <c r="K400" s="229" t="s">
        <v>723</v>
      </c>
      <c r="L400" s="222">
        <v>38</v>
      </c>
      <c r="M400" s="222">
        <v>19</v>
      </c>
      <c r="N400" s="223">
        <v>19</v>
      </c>
      <c r="Q400" s="235"/>
      <c r="R400" s="235"/>
    </row>
    <row r="401" spans="2:18" ht="15">
      <c r="B401" s="212" t="s">
        <v>915</v>
      </c>
      <c r="C401" s="213" t="s">
        <v>905</v>
      </c>
      <c r="D401" s="213" t="s">
        <v>857</v>
      </c>
      <c r="E401" s="213" t="s">
        <v>627</v>
      </c>
      <c r="F401" s="213" t="s">
        <v>7</v>
      </c>
      <c r="G401" s="213" t="s">
        <v>933</v>
      </c>
      <c r="H401" s="214">
        <v>0.5</v>
      </c>
      <c r="I401" s="213" t="s">
        <v>9</v>
      </c>
      <c r="J401" s="215">
        <v>0.5</v>
      </c>
      <c r="K401" s="228" t="s">
        <v>723</v>
      </c>
      <c r="L401" s="216">
        <v>38</v>
      </c>
      <c r="M401" s="216">
        <v>19</v>
      </c>
      <c r="N401" s="217">
        <v>19</v>
      </c>
      <c r="Q401" s="235"/>
      <c r="R401" s="235"/>
    </row>
    <row r="402" spans="2:18" ht="15">
      <c r="B402" s="218" t="s">
        <v>915</v>
      </c>
      <c r="C402" s="219" t="s">
        <v>905</v>
      </c>
      <c r="D402" s="219" t="s">
        <v>857</v>
      </c>
      <c r="E402" s="219" t="s">
        <v>628</v>
      </c>
      <c r="F402" s="219" t="s">
        <v>916</v>
      </c>
      <c r="G402" s="219" t="s">
        <v>933</v>
      </c>
      <c r="H402" s="220">
        <v>0.21249999999999999</v>
      </c>
      <c r="I402" s="219" t="s">
        <v>9</v>
      </c>
      <c r="J402" s="221">
        <v>0.21249999999999999</v>
      </c>
      <c r="K402" s="229" t="s">
        <v>723</v>
      </c>
      <c r="L402" s="222">
        <v>1.9</v>
      </c>
      <c r="M402" s="222">
        <v>0.40400000000000003</v>
      </c>
      <c r="N402" s="223">
        <v>0.40400000000000003</v>
      </c>
      <c r="Q402" s="235"/>
      <c r="R402" s="235"/>
    </row>
    <row r="403" spans="2:18" ht="15">
      <c r="B403" s="212" t="s">
        <v>915</v>
      </c>
      <c r="C403" s="213" t="s">
        <v>905</v>
      </c>
      <c r="D403" s="213" t="s">
        <v>857</v>
      </c>
      <c r="E403" s="213" t="s">
        <v>629</v>
      </c>
      <c r="F403" s="213" t="s">
        <v>916</v>
      </c>
      <c r="G403" s="213" t="s">
        <v>933</v>
      </c>
      <c r="H403" s="214">
        <v>0.21249999999999999</v>
      </c>
      <c r="I403" s="213" t="s">
        <v>9</v>
      </c>
      <c r="J403" s="215">
        <v>0.21249999999999999</v>
      </c>
      <c r="K403" s="228" t="s">
        <v>723</v>
      </c>
      <c r="L403" s="216">
        <v>4</v>
      </c>
      <c r="M403" s="216">
        <v>0.85</v>
      </c>
      <c r="N403" s="217">
        <v>0.85</v>
      </c>
      <c r="Q403" s="235"/>
      <c r="R403" s="235"/>
    </row>
    <row r="404" spans="2:18" ht="15">
      <c r="B404" s="218" t="s">
        <v>915</v>
      </c>
      <c r="C404" s="219" t="s">
        <v>905</v>
      </c>
      <c r="D404" s="219" t="s">
        <v>857</v>
      </c>
      <c r="E404" s="219" t="s">
        <v>858</v>
      </c>
      <c r="F404" s="219" t="s">
        <v>36</v>
      </c>
      <c r="G404" s="219" t="s">
        <v>933</v>
      </c>
      <c r="H404" s="220">
        <v>0.25</v>
      </c>
      <c r="I404" s="219" t="s">
        <v>9</v>
      </c>
      <c r="J404" s="221">
        <v>0.25</v>
      </c>
      <c r="K404" s="229" t="s">
        <v>723</v>
      </c>
      <c r="L404" s="222">
        <v>576</v>
      </c>
      <c r="M404" s="222">
        <v>144</v>
      </c>
      <c r="N404" s="223">
        <v>144</v>
      </c>
      <c r="Q404" s="235"/>
      <c r="R404" s="235"/>
    </row>
    <row r="405" spans="2:18" ht="15">
      <c r="B405" s="212" t="s">
        <v>915</v>
      </c>
      <c r="C405" s="213" t="s">
        <v>905</v>
      </c>
      <c r="D405" s="213" t="s">
        <v>857</v>
      </c>
      <c r="E405" s="213" t="s">
        <v>859</v>
      </c>
      <c r="F405" s="213" t="s">
        <v>10</v>
      </c>
      <c r="G405" s="213" t="s">
        <v>933</v>
      </c>
      <c r="H405" s="214">
        <v>0.25</v>
      </c>
      <c r="I405" s="213" t="s">
        <v>9</v>
      </c>
      <c r="J405" s="215">
        <v>0.25</v>
      </c>
      <c r="K405" s="228" t="s">
        <v>723</v>
      </c>
      <c r="L405" s="216">
        <v>840</v>
      </c>
      <c r="M405" s="216">
        <v>210</v>
      </c>
      <c r="N405" s="217">
        <v>210</v>
      </c>
      <c r="Q405" s="235"/>
      <c r="R405" s="235"/>
    </row>
    <row r="406" spans="2:18" ht="15">
      <c r="B406" s="218" t="s">
        <v>915</v>
      </c>
      <c r="C406" s="219" t="s">
        <v>905</v>
      </c>
      <c r="D406" s="219" t="s">
        <v>857</v>
      </c>
      <c r="E406" s="219" t="s">
        <v>630</v>
      </c>
      <c r="F406" s="219" t="s">
        <v>7</v>
      </c>
      <c r="G406" s="219" t="s">
        <v>933</v>
      </c>
      <c r="H406" s="220">
        <v>0.21249999999999999</v>
      </c>
      <c r="I406" s="219" t="s">
        <v>9</v>
      </c>
      <c r="J406" s="221">
        <v>0.21249999999999999</v>
      </c>
      <c r="K406" s="229" t="s">
        <v>723</v>
      </c>
      <c r="L406" s="222">
        <v>2</v>
      </c>
      <c r="M406" s="222">
        <v>0.42499999999999999</v>
      </c>
      <c r="N406" s="223">
        <v>0.42499999999999999</v>
      </c>
      <c r="Q406" s="235"/>
      <c r="R406" s="235"/>
    </row>
    <row r="407" spans="2:18" ht="15">
      <c r="B407" s="212" t="s">
        <v>915</v>
      </c>
      <c r="C407" s="213" t="s">
        <v>905</v>
      </c>
      <c r="D407" s="213" t="s">
        <v>857</v>
      </c>
      <c r="E407" s="213" t="s">
        <v>631</v>
      </c>
      <c r="F407" s="213" t="s">
        <v>7</v>
      </c>
      <c r="G407" s="213" t="s">
        <v>933</v>
      </c>
      <c r="H407" s="214">
        <v>0.21249999999999999</v>
      </c>
      <c r="I407" s="213" t="s">
        <v>9</v>
      </c>
      <c r="J407" s="215">
        <v>0.21249999999999999</v>
      </c>
      <c r="K407" s="228" t="s">
        <v>723</v>
      </c>
      <c r="L407" s="216">
        <v>144</v>
      </c>
      <c r="M407" s="216">
        <v>30.6</v>
      </c>
      <c r="N407" s="217">
        <v>30.6</v>
      </c>
      <c r="Q407" s="235"/>
      <c r="R407" s="235"/>
    </row>
    <row r="408" spans="2:18" ht="15">
      <c r="B408" s="218" t="s">
        <v>915</v>
      </c>
      <c r="C408" s="219" t="s">
        <v>905</v>
      </c>
      <c r="D408" s="219" t="s">
        <v>857</v>
      </c>
      <c r="E408" s="219" t="s">
        <v>632</v>
      </c>
      <c r="F408" s="219" t="s">
        <v>32</v>
      </c>
      <c r="G408" s="219" t="s">
        <v>933</v>
      </c>
      <c r="H408" s="220">
        <v>0.21249999999999999</v>
      </c>
      <c r="I408" s="219" t="s">
        <v>9</v>
      </c>
      <c r="J408" s="221">
        <v>0.21249999999999999</v>
      </c>
      <c r="K408" s="229" t="s">
        <v>723</v>
      </c>
      <c r="L408" s="222">
        <v>6.3</v>
      </c>
      <c r="M408" s="222">
        <v>1.339</v>
      </c>
      <c r="N408" s="223">
        <v>1.339</v>
      </c>
      <c r="Q408" s="235"/>
      <c r="R408" s="235"/>
    </row>
    <row r="409" spans="2:18" ht="15">
      <c r="B409" s="212" t="s">
        <v>915</v>
      </c>
      <c r="C409" s="213" t="s">
        <v>905</v>
      </c>
      <c r="D409" s="213" t="s">
        <v>857</v>
      </c>
      <c r="E409" s="213" t="s">
        <v>633</v>
      </c>
      <c r="F409" s="213" t="s">
        <v>7</v>
      </c>
      <c r="G409" s="213" t="s">
        <v>933</v>
      </c>
      <c r="H409" s="214">
        <v>0.5</v>
      </c>
      <c r="I409" s="213" t="s">
        <v>9</v>
      </c>
      <c r="J409" s="215">
        <v>0.5</v>
      </c>
      <c r="K409" s="228" t="s">
        <v>723</v>
      </c>
      <c r="L409" s="216">
        <v>32</v>
      </c>
      <c r="M409" s="216">
        <v>16</v>
      </c>
      <c r="N409" s="217">
        <v>16</v>
      </c>
      <c r="Q409" s="235"/>
      <c r="R409" s="235"/>
    </row>
    <row r="410" spans="2:18" ht="15">
      <c r="B410" s="218" t="s">
        <v>915</v>
      </c>
      <c r="C410" s="219" t="s">
        <v>905</v>
      </c>
      <c r="D410" s="219" t="s">
        <v>857</v>
      </c>
      <c r="E410" s="219" t="s">
        <v>634</v>
      </c>
      <c r="F410" s="219" t="s">
        <v>916</v>
      </c>
      <c r="G410" s="219" t="s">
        <v>933</v>
      </c>
      <c r="H410" s="220">
        <v>0.21249999999999999</v>
      </c>
      <c r="I410" s="219" t="s">
        <v>9</v>
      </c>
      <c r="J410" s="221">
        <v>0.21249999999999999</v>
      </c>
      <c r="K410" s="229" t="s">
        <v>723</v>
      </c>
      <c r="L410" s="222">
        <v>3.2</v>
      </c>
      <c r="M410" s="222">
        <v>0.68</v>
      </c>
      <c r="N410" s="223">
        <v>0.68</v>
      </c>
      <c r="Q410" s="235"/>
      <c r="R410" s="235"/>
    </row>
    <row r="411" spans="2:18" ht="15">
      <c r="B411" s="212" t="s">
        <v>915</v>
      </c>
      <c r="C411" s="213" t="s">
        <v>905</v>
      </c>
      <c r="D411" s="213" t="s">
        <v>857</v>
      </c>
      <c r="E411" s="213" t="s">
        <v>635</v>
      </c>
      <c r="F411" s="213" t="s">
        <v>916</v>
      </c>
      <c r="G411" s="213" t="s">
        <v>933</v>
      </c>
      <c r="H411" s="214">
        <v>0.21249999999999999</v>
      </c>
      <c r="I411" s="213" t="s">
        <v>9</v>
      </c>
      <c r="J411" s="215">
        <v>0.21249999999999999</v>
      </c>
      <c r="K411" s="228" t="s">
        <v>723</v>
      </c>
      <c r="L411" s="216">
        <v>5.2</v>
      </c>
      <c r="M411" s="216">
        <v>1.105</v>
      </c>
      <c r="N411" s="217">
        <v>1.105</v>
      </c>
      <c r="Q411" s="235"/>
      <c r="R411" s="235"/>
    </row>
    <row r="412" spans="2:18" ht="15">
      <c r="B412" s="218" t="s">
        <v>915</v>
      </c>
      <c r="C412" s="219" t="s">
        <v>905</v>
      </c>
      <c r="D412" s="219" t="s">
        <v>857</v>
      </c>
      <c r="E412" s="219" t="s">
        <v>860</v>
      </c>
      <c r="F412" s="219" t="s">
        <v>10</v>
      </c>
      <c r="G412" s="219" t="s">
        <v>933</v>
      </c>
      <c r="H412" s="220">
        <v>0.5</v>
      </c>
      <c r="I412" s="219" t="s">
        <v>9</v>
      </c>
      <c r="J412" s="221">
        <v>0.5</v>
      </c>
      <c r="K412" s="229" t="s">
        <v>723</v>
      </c>
      <c r="L412" s="222">
        <v>990</v>
      </c>
      <c r="M412" s="222">
        <v>495</v>
      </c>
      <c r="N412" s="223">
        <v>495</v>
      </c>
      <c r="Q412" s="235"/>
      <c r="R412" s="235"/>
    </row>
    <row r="413" spans="2:18" ht="15">
      <c r="B413" s="212" t="s">
        <v>915</v>
      </c>
      <c r="C413" s="213" t="s">
        <v>905</v>
      </c>
      <c r="D413" s="213" t="s">
        <v>857</v>
      </c>
      <c r="E413" s="213" t="s">
        <v>636</v>
      </c>
      <c r="F413" s="213" t="s">
        <v>7</v>
      </c>
      <c r="G413" s="213" t="s">
        <v>933</v>
      </c>
      <c r="H413" s="214">
        <v>0.21249999999999999</v>
      </c>
      <c r="I413" s="213" t="s">
        <v>9</v>
      </c>
      <c r="J413" s="215">
        <v>0.21249999999999999</v>
      </c>
      <c r="K413" s="228" t="s">
        <v>723</v>
      </c>
      <c r="L413" s="216">
        <v>28</v>
      </c>
      <c r="M413" s="216">
        <v>5.95</v>
      </c>
      <c r="N413" s="217">
        <v>5.95</v>
      </c>
      <c r="Q413" s="235"/>
      <c r="R413" s="235"/>
    </row>
    <row r="414" spans="2:18" ht="15">
      <c r="B414" s="218" t="s">
        <v>915</v>
      </c>
      <c r="C414" s="219" t="s">
        <v>905</v>
      </c>
      <c r="D414" s="219" t="s">
        <v>857</v>
      </c>
      <c r="E414" s="219" t="s">
        <v>637</v>
      </c>
      <c r="F414" s="219" t="s">
        <v>916</v>
      </c>
      <c r="G414" s="219" t="s">
        <v>933</v>
      </c>
      <c r="H414" s="220">
        <v>0.21249999999999999</v>
      </c>
      <c r="I414" s="219" t="s">
        <v>9</v>
      </c>
      <c r="J414" s="221">
        <v>0.21249999999999999</v>
      </c>
      <c r="K414" s="229" t="s">
        <v>723</v>
      </c>
      <c r="L414" s="222">
        <v>4.4000000000000004</v>
      </c>
      <c r="M414" s="222">
        <v>0.93500000000000005</v>
      </c>
      <c r="N414" s="223">
        <v>0.93500000000000005</v>
      </c>
      <c r="Q414" s="235"/>
      <c r="R414" s="235"/>
    </row>
    <row r="415" spans="2:18" ht="15">
      <c r="B415" s="212" t="s">
        <v>915</v>
      </c>
      <c r="C415" s="213" t="s">
        <v>905</v>
      </c>
      <c r="D415" s="213" t="s">
        <v>857</v>
      </c>
      <c r="E415" s="213" t="s">
        <v>638</v>
      </c>
      <c r="F415" s="213" t="s">
        <v>7</v>
      </c>
      <c r="G415" s="213" t="s">
        <v>933</v>
      </c>
      <c r="H415" s="214">
        <v>0.21249999999999999</v>
      </c>
      <c r="I415" s="213" t="s">
        <v>9</v>
      </c>
      <c r="J415" s="215">
        <v>0.21249999999999999</v>
      </c>
      <c r="K415" s="228" t="s">
        <v>723</v>
      </c>
      <c r="L415" s="216">
        <v>13</v>
      </c>
      <c r="M415" s="216">
        <v>2.7629999999999999</v>
      </c>
      <c r="N415" s="217">
        <v>2.7629999999999999</v>
      </c>
      <c r="Q415" s="235"/>
      <c r="R415" s="235"/>
    </row>
    <row r="416" spans="2:18" ht="15">
      <c r="B416" s="218" t="s">
        <v>915</v>
      </c>
      <c r="C416" s="219" t="s">
        <v>905</v>
      </c>
      <c r="D416" s="219" t="s">
        <v>861</v>
      </c>
      <c r="E416" s="219" t="s">
        <v>757</v>
      </c>
      <c r="F416" s="219" t="s">
        <v>7</v>
      </c>
      <c r="G416" s="219" t="s">
        <v>932</v>
      </c>
      <c r="H416" s="220">
        <v>1</v>
      </c>
      <c r="I416" s="219" t="s">
        <v>6</v>
      </c>
      <c r="J416" s="221">
        <v>0.51</v>
      </c>
      <c r="K416" s="229" t="s">
        <v>723</v>
      </c>
      <c r="L416" s="222">
        <v>50</v>
      </c>
      <c r="M416" s="222">
        <v>50</v>
      </c>
      <c r="N416" s="223">
        <v>25.5</v>
      </c>
      <c r="Q416" s="235"/>
      <c r="R416" s="235"/>
    </row>
    <row r="417" spans="2:18" ht="15">
      <c r="B417" s="212" t="s">
        <v>915</v>
      </c>
      <c r="C417" s="213" t="s">
        <v>905</v>
      </c>
      <c r="D417" s="213" t="s">
        <v>861</v>
      </c>
      <c r="E417" s="213" t="s">
        <v>76</v>
      </c>
      <c r="F417" s="213" t="s">
        <v>7</v>
      </c>
      <c r="G417" s="213" t="s">
        <v>932</v>
      </c>
      <c r="H417" s="214">
        <v>1</v>
      </c>
      <c r="I417" s="213" t="s">
        <v>6</v>
      </c>
      <c r="J417" s="215">
        <v>0.51</v>
      </c>
      <c r="K417" s="228" t="s">
        <v>723</v>
      </c>
      <c r="L417" s="216">
        <v>47.5</v>
      </c>
      <c r="M417" s="216">
        <v>47.5</v>
      </c>
      <c r="N417" s="217">
        <v>24.225000000000001</v>
      </c>
      <c r="Q417" s="235"/>
      <c r="R417" s="235"/>
    </row>
    <row r="418" spans="2:18" ht="15">
      <c r="B418" s="218" t="s">
        <v>915</v>
      </c>
      <c r="C418" s="219" t="s">
        <v>905</v>
      </c>
      <c r="D418" s="219" t="s">
        <v>862</v>
      </c>
      <c r="E418" s="219" t="s">
        <v>144</v>
      </c>
      <c r="F418" s="219" t="s">
        <v>32</v>
      </c>
      <c r="G418" s="219" t="s">
        <v>933</v>
      </c>
      <c r="H418" s="220">
        <v>1</v>
      </c>
      <c r="I418" s="219" t="s">
        <v>6</v>
      </c>
      <c r="J418" s="221">
        <v>0.69999</v>
      </c>
      <c r="K418" s="229" t="s">
        <v>723</v>
      </c>
      <c r="L418" s="222">
        <v>1.2490000000000001</v>
      </c>
      <c r="M418" s="222">
        <v>1.2490000000000001</v>
      </c>
      <c r="N418" s="223">
        <v>0.874</v>
      </c>
      <c r="Q418" s="235"/>
      <c r="R418" s="235"/>
    </row>
    <row r="419" spans="2:18" ht="15">
      <c r="B419" s="212" t="s">
        <v>915</v>
      </c>
      <c r="C419" s="213" t="s">
        <v>905</v>
      </c>
      <c r="D419" s="213" t="s">
        <v>862</v>
      </c>
      <c r="E419" s="213" t="s">
        <v>56</v>
      </c>
      <c r="F419" s="213" t="s">
        <v>10</v>
      </c>
      <c r="G419" s="213" t="s">
        <v>932</v>
      </c>
      <c r="H419" s="214">
        <v>1</v>
      </c>
      <c r="I419" s="213" t="s">
        <v>6</v>
      </c>
      <c r="J419" s="215">
        <v>1</v>
      </c>
      <c r="K419" s="228" t="s">
        <v>723</v>
      </c>
      <c r="L419" s="216">
        <v>1199.25</v>
      </c>
      <c r="M419" s="216">
        <v>1199.25</v>
      </c>
      <c r="N419" s="217">
        <v>1199.25</v>
      </c>
      <c r="Q419" s="235"/>
      <c r="R419" s="235"/>
    </row>
    <row r="420" spans="2:18" ht="15">
      <c r="B420" s="218" t="s">
        <v>915</v>
      </c>
      <c r="C420" s="219" t="s">
        <v>905</v>
      </c>
      <c r="D420" s="219" t="s">
        <v>862</v>
      </c>
      <c r="E420" s="219" t="s">
        <v>57</v>
      </c>
      <c r="F420" s="219" t="s">
        <v>10</v>
      </c>
      <c r="G420" s="219" t="s">
        <v>932</v>
      </c>
      <c r="H420" s="220">
        <v>1</v>
      </c>
      <c r="I420" s="219" t="s">
        <v>6</v>
      </c>
      <c r="J420" s="221">
        <v>1</v>
      </c>
      <c r="K420" s="229" t="s">
        <v>723</v>
      </c>
      <c r="L420" s="222">
        <v>790.6</v>
      </c>
      <c r="M420" s="222">
        <v>790.6</v>
      </c>
      <c r="N420" s="223">
        <v>790.6</v>
      </c>
      <c r="Q420" s="235"/>
      <c r="R420" s="235"/>
    </row>
    <row r="421" spans="2:18" ht="15">
      <c r="B421" s="212" t="s">
        <v>915</v>
      </c>
      <c r="C421" s="213" t="s">
        <v>905</v>
      </c>
      <c r="D421" s="213" t="s">
        <v>862</v>
      </c>
      <c r="E421" s="213" t="s">
        <v>142</v>
      </c>
      <c r="F421" s="213" t="s">
        <v>916</v>
      </c>
      <c r="G421" s="213" t="s">
        <v>933</v>
      </c>
      <c r="H421" s="214">
        <v>1</v>
      </c>
      <c r="I421" s="213" t="s">
        <v>6</v>
      </c>
      <c r="J421" s="215">
        <v>0.63900000000000001</v>
      </c>
      <c r="K421" s="228" t="s">
        <v>723</v>
      </c>
      <c r="L421" s="216">
        <v>29.6</v>
      </c>
      <c r="M421" s="216">
        <v>29.6</v>
      </c>
      <c r="N421" s="217">
        <v>18.914000000000001</v>
      </c>
      <c r="Q421" s="235"/>
      <c r="R421" s="235"/>
    </row>
    <row r="422" spans="2:18" ht="15">
      <c r="B422" s="218" t="s">
        <v>915</v>
      </c>
      <c r="C422" s="219" t="s">
        <v>905</v>
      </c>
      <c r="D422" s="219" t="s">
        <v>862</v>
      </c>
      <c r="E422" s="219" t="s">
        <v>143</v>
      </c>
      <c r="F422" s="219" t="s">
        <v>916</v>
      </c>
      <c r="G422" s="219" t="s">
        <v>932</v>
      </c>
      <c r="H422" s="220">
        <v>1</v>
      </c>
      <c r="I422" s="219" t="s">
        <v>6</v>
      </c>
      <c r="J422" s="221">
        <v>0.7</v>
      </c>
      <c r="K422" s="229" t="s">
        <v>723</v>
      </c>
      <c r="L422" s="222">
        <v>35.527999999999999</v>
      </c>
      <c r="M422" s="222">
        <v>35.527999999999999</v>
      </c>
      <c r="N422" s="223">
        <v>24.87</v>
      </c>
      <c r="Q422" s="235"/>
      <c r="R422" s="235"/>
    </row>
    <row r="423" spans="2:18" ht="15">
      <c r="B423" s="212" t="s">
        <v>917</v>
      </c>
      <c r="C423" s="213" t="s">
        <v>381</v>
      </c>
      <c r="D423" s="213" t="s">
        <v>863</v>
      </c>
      <c r="E423" s="213" t="s">
        <v>203</v>
      </c>
      <c r="F423" s="213" t="s">
        <v>7</v>
      </c>
      <c r="G423" s="213" t="s">
        <v>932</v>
      </c>
      <c r="H423" s="214">
        <v>1</v>
      </c>
      <c r="I423" s="213" t="s">
        <v>6</v>
      </c>
      <c r="J423" s="215">
        <v>0.72</v>
      </c>
      <c r="K423" s="228" t="s">
        <v>723</v>
      </c>
      <c r="L423" s="216">
        <v>46</v>
      </c>
      <c r="M423" s="216">
        <v>46</v>
      </c>
      <c r="N423" s="217">
        <v>33.119999999999997</v>
      </c>
      <c r="Q423" s="235"/>
      <c r="R423" s="235"/>
    </row>
    <row r="424" spans="2:18" ht="15">
      <c r="B424" s="218" t="s">
        <v>917</v>
      </c>
      <c r="C424" s="219" t="s">
        <v>381</v>
      </c>
      <c r="D424" s="219" t="s">
        <v>863</v>
      </c>
      <c r="E424" s="219" t="s">
        <v>198</v>
      </c>
      <c r="F424" s="219" t="s">
        <v>36</v>
      </c>
      <c r="G424" s="219" t="s">
        <v>932</v>
      </c>
      <c r="H424" s="220">
        <v>1</v>
      </c>
      <c r="I424" s="219" t="s">
        <v>6</v>
      </c>
      <c r="J424" s="221">
        <v>0.72</v>
      </c>
      <c r="K424" s="229" t="s">
        <v>723</v>
      </c>
      <c r="L424" s="222">
        <v>1553.8</v>
      </c>
      <c r="M424" s="222">
        <v>1553.8</v>
      </c>
      <c r="N424" s="223">
        <v>1118.7360000000001</v>
      </c>
      <c r="Q424" s="235"/>
      <c r="R424" s="235"/>
    </row>
    <row r="425" spans="2:18" ht="15">
      <c r="B425" s="212" t="s">
        <v>917</v>
      </c>
      <c r="C425" s="213" t="s">
        <v>381</v>
      </c>
      <c r="D425" s="213" t="s">
        <v>863</v>
      </c>
      <c r="E425" s="213" t="s">
        <v>200</v>
      </c>
      <c r="F425" s="213" t="s">
        <v>10</v>
      </c>
      <c r="G425" s="213" t="s">
        <v>933</v>
      </c>
      <c r="H425" s="214">
        <v>1</v>
      </c>
      <c r="I425" s="213" t="s">
        <v>6</v>
      </c>
      <c r="J425" s="215">
        <v>0.49</v>
      </c>
      <c r="K425" s="228" t="s">
        <v>723</v>
      </c>
      <c r="L425" s="216">
        <v>123</v>
      </c>
      <c r="M425" s="216">
        <v>123</v>
      </c>
      <c r="N425" s="217">
        <v>60.27</v>
      </c>
      <c r="Q425" s="235"/>
      <c r="R425" s="235"/>
    </row>
    <row r="426" spans="2:18" ht="15">
      <c r="B426" s="218" t="s">
        <v>917</v>
      </c>
      <c r="C426" s="219" t="s">
        <v>381</v>
      </c>
      <c r="D426" s="219" t="s">
        <v>863</v>
      </c>
      <c r="E426" s="219" t="s">
        <v>199</v>
      </c>
      <c r="F426" s="219" t="s">
        <v>36</v>
      </c>
      <c r="G426" s="219" t="s">
        <v>932</v>
      </c>
      <c r="H426" s="220">
        <v>1</v>
      </c>
      <c r="I426" s="219" t="s">
        <v>6</v>
      </c>
      <c r="J426" s="221">
        <v>0.7</v>
      </c>
      <c r="K426" s="229" t="s">
        <v>723</v>
      </c>
      <c r="L426" s="222">
        <v>953.28200000000004</v>
      </c>
      <c r="M426" s="222">
        <v>953.28200000000004</v>
      </c>
      <c r="N426" s="223">
        <v>667.29700000000003</v>
      </c>
      <c r="Q426" s="235"/>
      <c r="R426" s="235"/>
    </row>
    <row r="427" spans="2:18" ht="15">
      <c r="B427" s="212" t="s">
        <v>917</v>
      </c>
      <c r="C427" s="213" t="s">
        <v>381</v>
      </c>
      <c r="D427" s="213" t="s">
        <v>863</v>
      </c>
      <c r="E427" s="213" t="s">
        <v>201</v>
      </c>
      <c r="F427" s="213" t="s">
        <v>10</v>
      </c>
      <c r="G427" s="213" t="s">
        <v>932</v>
      </c>
      <c r="H427" s="214">
        <v>1</v>
      </c>
      <c r="I427" s="213" t="s">
        <v>6</v>
      </c>
      <c r="J427" s="215">
        <v>0.72</v>
      </c>
      <c r="K427" s="228" t="s">
        <v>723</v>
      </c>
      <c r="L427" s="216">
        <v>479</v>
      </c>
      <c r="M427" s="216">
        <v>479</v>
      </c>
      <c r="N427" s="217">
        <v>344.88</v>
      </c>
      <c r="Q427" s="235"/>
      <c r="R427" s="235"/>
    </row>
    <row r="428" spans="2:18" ht="15">
      <c r="B428" s="218" t="s">
        <v>917</v>
      </c>
      <c r="C428" s="219" t="s">
        <v>381</v>
      </c>
      <c r="D428" s="219" t="s">
        <v>863</v>
      </c>
      <c r="E428" s="219" t="s">
        <v>202</v>
      </c>
      <c r="F428" s="219" t="s">
        <v>10</v>
      </c>
      <c r="G428" s="219" t="s">
        <v>932</v>
      </c>
      <c r="H428" s="220">
        <v>1</v>
      </c>
      <c r="I428" s="219" t="s">
        <v>6</v>
      </c>
      <c r="J428" s="221">
        <v>0.72</v>
      </c>
      <c r="K428" s="229" t="s">
        <v>723</v>
      </c>
      <c r="L428" s="222">
        <v>368</v>
      </c>
      <c r="M428" s="222">
        <v>368</v>
      </c>
      <c r="N428" s="223">
        <v>264.95999999999998</v>
      </c>
      <c r="Q428" s="235"/>
      <c r="R428" s="235"/>
    </row>
    <row r="429" spans="2:18" ht="15">
      <c r="B429" s="212" t="s">
        <v>917</v>
      </c>
      <c r="C429" s="213" t="s">
        <v>381</v>
      </c>
      <c r="D429" s="213" t="s">
        <v>864</v>
      </c>
      <c r="E429" s="213" t="s">
        <v>639</v>
      </c>
      <c r="F429" s="213" t="s">
        <v>36</v>
      </c>
      <c r="G429" s="213" t="s">
        <v>933</v>
      </c>
      <c r="H429" s="214">
        <v>0.40515000000000001</v>
      </c>
      <c r="I429" s="213" t="s">
        <v>9</v>
      </c>
      <c r="J429" s="215">
        <v>0.40515000000000001</v>
      </c>
      <c r="K429" s="228" t="s">
        <v>723</v>
      </c>
      <c r="L429" s="216">
        <v>815</v>
      </c>
      <c r="M429" s="216">
        <v>330.197</v>
      </c>
      <c r="N429" s="217">
        <v>330.197</v>
      </c>
      <c r="Q429" s="235"/>
      <c r="R429" s="235"/>
    </row>
    <row r="430" spans="2:18" ht="15">
      <c r="B430" s="218" t="s">
        <v>917</v>
      </c>
      <c r="C430" s="219" t="s">
        <v>381</v>
      </c>
      <c r="D430" s="219" t="s">
        <v>864</v>
      </c>
      <c r="E430" s="219" t="s">
        <v>994</v>
      </c>
      <c r="F430" s="219" t="s">
        <v>36</v>
      </c>
      <c r="G430" s="219" t="s">
        <v>933</v>
      </c>
      <c r="H430" s="220">
        <v>0.40515000000000001</v>
      </c>
      <c r="I430" s="219" t="s">
        <v>9</v>
      </c>
      <c r="J430" s="221">
        <v>0.40515000000000001</v>
      </c>
      <c r="K430" s="229" t="s">
        <v>723</v>
      </c>
      <c r="L430" s="222">
        <v>1220</v>
      </c>
      <c r="M430" s="222">
        <v>494.28300000000002</v>
      </c>
      <c r="N430" s="223">
        <v>494.28300000000002</v>
      </c>
      <c r="Q430" s="235"/>
      <c r="R430" s="235"/>
    </row>
    <row r="431" spans="2:18" ht="15">
      <c r="B431" s="212" t="s">
        <v>917</v>
      </c>
      <c r="C431" s="213" t="s">
        <v>381</v>
      </c>
      <c r="D431" s="213" t="s">
        <v>969</v>
      </c>
      <c r="E431" s="213" t="s">
        <v>182</v>
      </c>
      <c r="F431" s="213" t="s">
        <v>916</v>
      </c>
      <c r="G431" s="213" t="s">
        <v>933</v>
      </c>
      <c r="H431" s="214">
        <v>1</v>
      </c>
      <c r="I431" s="213" t="s">
        <v>6</v>
      </c>
      <c r="J431" s="215">
        <v>0.46476000000000001</v>
      </c>
      <c r="K431" s="228" t="s">
        <v>723</v>
      </c>
      <c r="L431" s="216">
        <v>152.1</v>
      </c>
      <c r="M431" s="216">
        <v>152.1</v>
      </c>
      <c r="N431" s="217">
        <v>70.69</v>
      </c>
      <c r="Q431" s="235"/>
      <c r="R431" s="235"/>
    </row>
    <row r="432" spans="2:18" ht="15">
      <c r="B432" s="218" t="s">
        <v>917</v>
      </c>
      <c r="C432" s="219" t="s">
        <v>381</v>
      </c>
      <c r="D432" s="219" t="s">
        <v>865</v>
      </c>
      <c r="E432" s="219" t="s">
        <v>186</v>
      </c>
      <c r="F432" s="219" t="s">
        <v>10</v>
      </c>
      <c r="G432" s="219" t="s">
        <v>932</v>
      </c>
      <c r="H432" s="220">
        <v>0.3</v>
      </c>
      <c r="I432" s="219" t="s">
        <v>9</v>
      </c>
      <c r="J432" s="221">
        <v>0.3</v>
      </c>
      <c r="K432" s="229" t="s">
        <v>723</v>
      </c>
      <c r="L432" s="222">
        <v>2722.8</v>
      </c>
      <c r="M432" s="222">
        <v>816.84</v>
      </c>
      <c r="N432" s="223">
        <v>816.84</v>
      </c>
      <c r="Q432" s="235"/>
      <c r="R432" s="235"/>
    </row>
    <row r="433" spans="2:18" ht="15">
      <c r="B433" s="212" t="s">
        <v>917</v>
      </c>
      <c r="C433" s="213" t="s">
        <v>381</v>
      </c>
      <c r="D433" s="213" t="s">
        <v>865</v>
      </c>
      <c r="E433" s="213" t="s">
        <v>186</v>
      </c>
      <c r="F433" s="213" t="s">
        <v>33</v>
      </c>
      <c r="G433" s="213" t="s">
        <v>932</v>
      </c>
      <c r="H433" s="214">
        <v>0.3</v>
      </c>
      <c r="I433" s="213" t="s">
        <v>9</v>
      </c>
      <c r="J433" s="215">
        <v>0.3</v>
      </c>
      <c r="K433" s="228" t="s">
        <v>723</v>
      </c>
      <c r="L433" s="216">
        <v>478.2</v>
      </c>
      <c r="M433" s="216">
        <v>143.46</v>
      </c>
      <c r="N433" s="217">
        <v>143.46</v>
      </c>
      <c r="Q433" s="235"/>
      <c r="R433" s="235"/>
    </row>
    <row r="434" spans="2:18" ht="15">
      <c r="B434" s="218" t="s">
        <v>917</v>
      </c>
      <c r="C434" s="219" t="s">
        <v>381</v>
      </c>
      <c r="D434" s="219" t="s">
        <v>866</v>
      </c>
      <c r="E434" s="219" t="s">
        <v>195</v>
      </c>
      <c r="F434" s="219" t="s">
        <v>36</v>
      </c>
      <c r="G434" s="219" t="s">
        <v>933</v>
      </c>
      <c r="H434" s="220">
        <v>1</v>
      </c>
      <c r="I434" s="219" t="s">
        <v>6</v>
      </c>
      <c r="J434" s="221">
        <v>0.44921</v>
      </c>
      <c r="K434" s="229" t="s">
        <v>723</v>
      </c>
      <c r="L434" s="222">
        <v>660</v>
      </c>
      <c r="M434" s="222">
        <v>660</v>
      </c>
      <c r="N434" s="223">
        <v>296.47899999999998</v>
      </c>
      <c r="Q434" s="235"/>
      <c r="R434" s="235"/>
    </row>
    <row r="435" spans="2:18" ht="15">
      <c r="B435" s="212" t="s">
        <v>917</v>
      </c>
      <c r="C435" s="213" t="s">
        <v>381</v>
      </c>
      <c r="D435" s="213" t="s">
        <v>866</v>
      </c>
      <c r="E435" s="213" t="s">
        <v>194</v>
      </c>
      <c r="F435" s="213" t="s">
        <v>36</v>
      </c>
      <c r="G435" s="213" t="s">
        <v>933</v>
      </c>
      <c r="H435" s="214">
        <v>1</v>
      </c>
      <c r="I435" s="213" t="s">
        <v>6</v>
      </c>
      <c r="J435" s="215">
        <v>0.69108999999999998</v>
      </c>
      <c r="K435" s="228" t="s">
        <v>723</v>
      </c>
      <c r="L435" s="216">
        <v>85</v>
      </c>
      <c r="M435" s="216">
        <v>85</v>
      </c>
      <c r="N435" s="217">
        <v>58.743000000000002</v>
      </c>
      <c r="Q435" s="235"/>
      <c r="R435" s="235"/>
    </row>
    <row r="436" spans="2:18" ht="15">
      <c r="B436" s="218" t="s">
        <v>917</v>
      </c>
      <c r="C436" s="219" t="s">
        <v>381</v>
      </c>
      <c r="D436" s="219" t="s">
        <v>866</v>
      </c>
      <c r="E436" s="219" t="s">
        <v>188</v>
      </c>
      <c r="F436" s="219" t="s">
        <v>10</v>
      </c>
      <c r="G436" s="219" t="s">
        <v>932</v>
      </c>
      <c r="H436" s="220">
        <v>1</v>
      </c>
      <c r="I436" s="219" t="s">
        <v>6</v>
      </c>
      <c r="J436" s="221">
        <v>0.65654000000000001</v>
      </c>
      <c r="K436" s="229" t="s">
        <v>723</v>
      </c>
      <c r="L436" s="222">
        <v>713</v>
      </c>
      <c r="M436" s="222">
        <v>713</v>
      </c>
      <c r="N436" s="223">
        <v>468.11399999999998</v>
      </c>
      <c r="Q436" s="235"/>
      <c r="R436" s="235"/>
    </row>
    <row r="437" spans="2:18" ht="15">
      <c r="B437" s="212" t="s">
        <v>917</v>
      </c>
      <c r="C437" s="213" t="s">
        <v>381</v>
      </c>
      <c r="D437" s="213" t="s">
        <v>866</v>
      </c>
      <c r="E437" s="213" t="s">
        <v>188</v>
      </c>
      <c r="F437" s="213" t="s">
        <v>32</v>
      </c>
      <c r="G437" s="213" t="s">
        <v>933</v>
      </c>
      <c r="H437" s="214">
        <v>1</v>
      </c>
      <c r="I437" s="213" t="s">
        <v>6</v>
      </c>
      <c r="J437" s="215">
        <v>0.69108999999999998</v>
      </c>
      <c r="K437" s="228" t="s">
        <v>723</v>
      </c>
      <c r="L437" s="216">
        <v>1.55</v>
      </c>
      <c r="M437" s="216">
        <v>1.55</v>
      </c>
      <c r="N437" s="217">
        <v>1.071</v>
      </c>
      <c r="Q437" s="235"/>
      <c r="R437" s="235"/>
    </row>
    <row r="438" spans="2:18" ht="15">
      <c r="B438" s="218" t="s">
        <v>917</v>
      </c>
      <c r="C438" s="219" t="s">
        <v>381</v>
      </c>
      <c r="D438" s="219" t="s">
        <v>866</v>
      </c>
      <c r="E438" s="219" t="s">
        <v>191</v>
      </c>
      <c r="F438" s="219" t="s">
        <v>10</v>
      </c>
      <c r="G438" s="219" t="s">
        <v>937</v>
      </c>
      <c r="H438" s="220">
        <v>1</v>
      </c>
      <c r="I438" s="219" t="s">
        <v>6</v>
      </c>
      <c r="J438" s="221">
        <v>0.69108999999999998</v>
      </c>
      <c r="K438" s="229" t="s">
        <v>723</v>
      </c>
      <c r="L438" s="222">
        <v>281</v>
      </c>
      <c r="M438" s="222">
        <v>281</v>
      </c>
      <c r="N438" s="223">
        <v>194.197</v>
      </c>
      <c r="Q438" s="235"/>
      <c r="R438" s="235"/>
    </row>
    <row r="439" spans="2:18" ht="15">
      <c r="B439" s="212" t="s">
        <v>917</v>
      </c>
      <c r="C439" s="213" t="s">
        <v>381</v>
      </c>
      <c r="D439" s="213" t="s">
        <v>866</v>
      </c>
      <c r="E439" s="213" t="s">
        <v>192</v>
      </c>
      <c r="F439" s="213" t="s">
        <v>10</v>
      </c>
      <c r="G439" s="213" t="s">
        <v>933</v>
      </c>
      <c r="H439" s="214">
        <v>1</v>
      </c>
      <c r="I439" s="213" t="s">
        <v>6</v>
      </c>
      <c r="J439" s="215">
        <v>0.69108999999999998</v>
      </c>
      <c r="K439" s="228" t="s">
        <v>723</v>
      </c>
      <c r="L439" s="216">
        <v>77</v>
      </c>
      <c r="M439" s="216">
        <v>77</v>
      </c>
      <c r="N439" s="217">
        <v>53.213999999999999</v>
      </c>
      <c r="Q439" s="235"/>
      <c r="R439" s="235"/>
    </row>
    <row r="440" spans="2:18" ht="15">
      <c r="B440" s="218" t="s">
        <v>917</v>
      </c>
      <c r="C440" s="219" t="s">
        <v>381</v>
      </c>
      <c r="D440" s="219" t="s">
        <v>866</v>
      </c>
      <c r="E440" s="219" t="s">
        <v>193</v>
      </c>
      <c r="F440" s="219" t="s">
        <v>10</v>
      </c>
      <c r="G440" s="219" t="s">
        <v>933</v>
      </c>
      <c r="H440" s="220">
        <v>1</v>
      </c>
      <c r="I440" s="219" t="s">
        <v>6</v>
      </c>
      <c r="J440" s="221">
        <v>0.69108999999999998</v>
      </c>
      <c r="K440" s="229" t="s">
        <v>723</v>
      </c>
      <c r="L440" s="222">
        <v>342</v>
      </c>
      <c r="M440" s="222">
        <v>342</v>
      </c>
      <c r="N440" s="223">
        <v>236.35300000000001</v>
      </c>
      <c r="Q440" s="235"/>
      <c r="R440" s="235"/>
    </row>
    <row r="441" spans="2:18" ht="15">
      <c r="B441" s="212" t="s">
        <v>917</v>
      </c>
      <c r="C441" s="213" t="s">
        <v>381</v>
      </c>
      <c r="D441" s="213" t="s">
        <v>866</v>
      </c>
      <c r="E441" s="213" t="s">
        <v>189</v>
      </c>
      <c r="F441" s="213" t="s">
        <v>10</v>
      </c>
      <c r="G441" s="213" t="s">
        <v>933</v>
      </c>
      <c r="H441" s="214">
        <v>1</v>
      </c>
      <c r="I441" s="213" t="s">
        <v>6</v>
      </c>
      <c r="J441" s="215">
        <v>0.69108999999999998</v>
      </c>
      <c r="K441" s="228" t="s">
        <v>723</v>
      </c>
      <c r="L441" s="216">
        <v>124</v>
      </c>
      <c r="M441" s="216">
        <v>124</v>
      </c>
      <c r="N441" s="217">
        <v>85.695999999999998</v>
      </c>
      <c r="Q441" s="235"/>
      <c r="R441" s="235"/>
    </row>
    <row r="442" spans="2:18" ht="15">
      <c r="B442" s="218" t="s">
        <v>917</v>
      </c>
      <c r="C442" s="219" t="s">
        <v>381</v>
      </c>
      <c r="D442" s="219" t="s">
        <v>866</v>
      </c>
      <c r="E442" s="219" t="s">
        <v>190</v>
      </c>
      <c r="F442" s="219" t="s">
        <v>10</v>
      </c>
      <c r="G442" s="219" t="s">
        <v>933</v>
      </c>
      <c r="H442" s="220">
        <v>1</v>
      </c>
      <c r="I442" s="219" t="s">
        <v>6</v>
      </c>
      <c r="J442" s="221">
        <v>0.69108999999999998</v>
      </c>
      <c r="K442" s="229" t="s">
        <v>723</v>
      </c>
      <c r="L442" s="222">
        <v>213</v>
      </c>
      <c r="M442" s="222">
        <v>213</v>
      </c>
      <c r="N442" s="223">
        <v>147.202</v>
      </c>
      <c r="Q442" s="235"/>
      <c r="R442" s="235"/>
    </row>
    <row r="443" spans="2:18" ht="15">
      <c r="B443" s="212" t="s">
        <v>917</v>
      </c>
      <c r="C443" s="213" t="s">
        <v>381</v>
      </c>
      <c r="D443" s="213" t="s">
        <v>866</v>
      </c>
      <c r="E443" s="213" t="s">
        <v>196</v>
      </c>
      <c r="F443" s="213" t="s">
        <v>30</v>
      </c>
      <c r="G443" s="213" t="s">
        <v>933</v>
      </c>
      <c r="H443" s="214">
        <v>1</v>
      </c>
      <c r="I443" s="213" t="s">
        <v>6</v>
      </c>
      <c r="J443" s="215">
        <v>0.69108999999999998</v>
      </c>
      <c r="K443" s="228" t="s">
        <v>723</v>
      </c>
      <c r="L443" s="216">
        <v>30</v>
      </c>
      <c r="M443" s="216">
        <v>30</v>
      </c>
      <c r="N443" s="217">
        <v>20.731999999999999</v>
      </c>
      <c r="Q443" s="235"/>
      <c r="R443" s="235"/>
    </row>
    <row r="444" spans="2:18" ht="15">
      <c r="B444" s="218" t="s">
        <v>917</v>
      </c>
      <c r="C444" s="219" t="s">
        <v>381</v>
      </c>
      <c r="D444" s="219" t="s">
        <v>866</v>
      </c>
      <c r="E444" s="219" t="s">
        <v>196</v>
      </c>
      <c r="F444" s="219" t="s">
        <v>36</v>
      </c>
      <c r="G444" s="219" t="s">
        <v>933</v>
      </c>
      <c r="H444" s="220">
        <v>1</v>
      </c>
      <c r="I444" s="219" t="s">
        <v>6</v>
      </c>
      <c r="J444" s="221">
        <v>0.69108999999999998</v>
      </c>
      <c r="K444" s="229" t="s">
        <v>723</v>
      </c>
      <c r="L444" s="222">
        <v>270</v>
      </c>
      <c r="M444" s="222">
        <v>270</v>
      </c>
      <c r="N444" s="223">
        <v>186.596</v>
      </c>
      <c r="Q444" s="235"/>
      <c r="R444" s="235"/>
    </row>
    <row r="445" spans="2:18" ht="15">
      <c r="B445" s="212" t="s">
        <v>917</v>
      </c>
      <c r="C445" s="213" t="s">
        <v>381</v>
      </c>
      <c r="D445" s="213" t="s">
        <v>866</v>
      </c>
      <c r="E445" s="213" t="s">
        <v>758</v>
      </c>
      <c r="F445" s="213" t="s">
        <v>10</v>
      </c>
      <c r="G445" s="213" t="s">
        <v>933</v>
      </c>
      <c r="H445" s="214">
        <v>1</v>
      </c>
      <c r="I445" s="213" t="s">
        <v>6</v>
      </c>
      <c r="J445" s="215">
        <v>0.69108999999999998</v>
      </c>
      <c r="K445" s="228" t="s">
        <v>723</v>
      </c>
      <c r="L445" s="216">
        <v>157.12</v>
      </c>
      <c r="M445" s="216">
        <v>157.12</v>
      </c>
      <c r="N445" s="217">
        <v>108.584</v>
      </c>
      <c r="Q445" s="235"/>
      <c r="R445" s="235"/>
    </row>
    <row r="446" spans="2:18" ht="15">
      <c r="B446" s="218" t="s">
        <v>917</v>
      </c>
      <c r="C446" s="219" t="s">
        <v>381</v>
      </c>
      <c r="D446" s="219" t="s">
        <v>866</v>
      </c>
      <c r="E446" s="219" t="s">
        <v>759</v>
      </c>
      <c r="F446" s="219" t="s">
        <v>10</v>
      </c>
      <c r="G446" s="219" t="s">
        <v>933</v>
      </c>
      <c r="H446" s="220">
        <v>1</v>
      </c>
      <c r="I446" s="219" t="s">
        <v>6</v>
      </c>
      <c r="J446" s="221">
        <v>0.69108999999999998</v>
      </c>
      <c r="K446" s="229" t="s">
        <v>723</v>
      </c>
      <c r="L446" s="222">
        <v>110</v>
      </c>
      <c r="M446" s="222">
        <v>110</v>
      </c>
      <c r="N446" s="223">
        <v>76.02</v>
      </c>
      <c r="Q446" s="235"/>
      <c r="R446" s="235"/>
    </row>
    <row r="447" spans="2:18" ht="15">
      <c r="B447" s="212" t="s">
        <v>917</v>
      </c>
      <c r="C447" s="213" t="s">
        <v>78</v>
      </c>
      <c r="D447" s="213" t="s">
        <v>867</v>
      </c>
      <c r="E447" s="213" t="s">
        <v>90</v>
      </c>
      <c r="F447" s="213" t="s">
        <v>30</v>
      </c>
      <c r="G447" s="213" t="s">
        <v>931</v>
      </c>
      <c r="H447" s="214">
        <v>0.69255</v>
      </c>
      <c r="I447" s="213" t="s">
        <v>8</v>
      </c>
      <c r="J447" s="215">
        <v>0.47585</v>
      </c>
      <c r="K447" s="228" t="s">
        <v>723</v>
      </c>
      <c r="L447" s="216">
        <v>30</v>
      </c>
      <c r="M447" s="216">
        <v>20.777000000000001</v>
      </c>
      <c r="N447" s="217">
        <v>14.276</v>
      </c>
      <c r="Q447" s="235"/>
      <c r="R447" s="235"/>
    </row>
    <row r="448" spans="2:18" ht="15">
      <c r="B448" s="218" t="s">
        <v>917</v>
      </c>
      <c r="C448" s="219" t="s">
        <v>78</v>
      </c>
      <c r="D448" s="219" t="s">
        <v>867</v>
      </c>
      <c r="E448" s="219" t="s">
        <v>995</v>
      </c>
      <c r="F448" s="219" t="s">
        <v>36</v>
      </c>
      <c r="G448" s="219" t="s">
        <v>931</v>
      </c>
      <c r="H448" s="220">
        <v>1</v>
      </c>
      <c r="I448" s="219" t="s">
        <v>6</v>
      </c>
      <c r="J448" s="221">
        <v>0.68710000000000004</v>
      </c>
      <c r="K448" s="229" t="s">
        <v>971</v>
      </c>
      <c r="L448" s="222">
        <v>323.5</v>
      </c>
      <c r="M448" s="222">
        <v>323.5</v>
      </c>
      <c r="N448" s="223">
        <v>222.27699999999999</v>
      </c>
      <c r="Q448" s="235"/>
      <c r="R448" s="235"/>
    </row>
    <row r="449" spans="2:18" ht="15">
      <c r="B449" s="212" t="s">
        <v>917</v>
      </c>
      <c r="C449" s="213" t="s">
        <v>78</v>
      </c>
      <c r="D449" s="213" t="s">
        <v>867</v>
      </c>
      <c r="E449" s="213" t="s">
        <v>80</v>
      </c>
      <c r="F449" s="213" t="s">
        <v>916</v>
      </c>
      <c r="G449" s="213" t="s">
        <v>931</v>
      </c>
      <c r="H449" s="214">
        <v>0.4007</v>
      </c>
      <c r="I449" s="213" t="s">
        <v>8</v>
      </c>
      <c r="J449" s="215">
        <v>0.27529999999999999</v>
      </c>
      <c r="K449" s="228" t="s">
        <v>723</v>
      </c>
      <c r="L449" s="216">
        <v>1087</v>
      </c>
      <c r="M449" s="216">
        <v>435.56</v>
      </c>
      <c r="N449" s="217">
        <v>299.24799999999999</v>
      </c>
      <c r="Q449" s="235"/>
      <c r="R449" s="235"/>
    </row>
    <row r="450" spans="2:18" ht="15">
      <c r="B450" s="218" t="s">
        <v>917</v>
      </c>
      <c r="C450" s="219" t="s">
        <v>78</v>
      </c>
      <c r="D450" s="219" t="s">
        <v>867</v>
      </c>
      <c r="E450" s="219" t="s">
        <v>81</v>
      </c>
      <c r="F450" s="219" t="s">
        <v>916</v>
      </c>
      <c r="G450" s="219" t="s">
        <v>931</v>
      </c>
      <c r="H450" s="220">
        <v>0.4</v>
      </c>
      <c r="I450" s="219" t="s">
        <v>9</v>
      </c>
      <c r="J450" s="221">
        <v>0.4</v>
      </c>
      <c r="K450" s="229" t="s">
        <v>723</v>
      </c>
      <c r="L450" s="222">
        <v>75</v>
      </c>
      <c r="M450" s="222">
        <v>30</v>
      </c>
      <c r="N450" s="223">
        <v>30</v>
      </c>
      <c r="Q450" s="235"/>
      <c r="R450" s="235"/>
    </row>
    <row r="451" spans="2:18" ht="15">
      <c r="B451" s="212" t="s">
        <v>917</v>
      </c>
      <c r="C451" s="213" t="s">
        <v>78</v>
      </c>
      <c r="D451" s="213" t="s">
        <v>867</v>
      </c>
      <c r="E451" s="213" t="s">
        <v>81</v>
      </c>
      <c r="F451" s="213" t="s">
        <v>916</v>
      </c>
      <c r="G451" s="213" t="s">
        <v>931</v>
      </c>
      <c r="H451" s="214">
        <v>0.4</v>
      </c>
      <c r="I451" s="213" t="s">
        <v>9</v>
      </c>
      <c r="J451" s="215">
        <v>0.4</v>
      </c>
      <c r="K451" s="228" t="s">
        <v>971</v>
      </c>
      <c r="L451" s="216">
        <v>1275</v>
      </c>
      <c r="M451" s="216">
        <v>510</v>
      </c>
      <c r="N451" s="217">
        <v>510</v>
      </c>
      <c r="Q451" s="235"/>
      <c r="R451" s="235"/>
    </row>
    <row r="452" spans="2:18" ht="15">
      <c r="B452" s="218" t="s">
        <v>917</v>
      </c>
      <c r="C452" s="219" t="s">
        <v>78</v>
      </c>
      <c r="D452" s="219" t="s">
        <v>867</v>
      </c>
      <c r="E452" s="219" t="s">
        <v>81</v>
      </c>
      <c r="F452" s="219" t="s">
        <v>916</v>
      </c>
      <c r="G452" s="219" t="s">
        <v>931</v>
      </c>
      <c r="H452" s="220">
        <v>0.4</v>
      </c>
      <c r="I452" s="219" t="s">
        <v>9</v>
      </c>
      <c r="J452" s="221">
        <v>0.4</v>
      </c>
      <c r="K452" s="229" t="s">
        <v>723</v>
      </c>
      <c r="L452" s="222">
        <v>2400</v>
      </c>
      <c r="M452" s="222">
        <v>960</v>
      </c>
      <c r="N452" s="223">
        <v>960</v>
      </c>
      <c r="Q452" s="235"/>
      <c r="R452" s="235"/>
    </row>
    <row r="453" spans="2:18" ht="15">
      <c r="B453" s="212" t="s">
        <v>917</v>
      </c>
      <c r="C453" s="213" t="s">
        <v>78</v>
      </c>
      <c r="D453" s="213" t="s">
        <v>867</v>
      </c>
      <c r="E453" s="213" t="s">
        <v>996</v>
      </c>
      <c r="F453" s="213" t="s">
        <v>30</v>
      </c>
      <c r="G453" s="213" t="s">
        <v>931</v>
      </c>
      <c r="H453" s="214">
        <v>1</v>
      </c>
      <c r="I453" s="213" t="s">
        <v>6</v>
      </c>
      <c r="J453" s="215">
        <v>0.68710000000000004</v>
      </c>
      <c r="K453" s="228" t="s">
        <v>723</v>
      </c>
      <c r="L453" s="216">
        <v>25</v>
      </c>
      <c r="M453" s="216">
        <v>25</v>
      </c>
      <c r="N453" s="217">
        <v>17.178000000000001</v>
      </c>
      <c r="Q453" s="235"/>
      <c r="R453" s="235"/>
    </row>
    <row r="454" spans="2:18" ht="15">
      <c r="B454" s="218" t="s">
        <v>917</v>
      </c>
      <c r="C454" s="219" t="s">
        <v>78</v>
      </c>
      <c r="D454" s="219" t="s">
        <v>867</v>
      </c>
      <c r="E454" s="219" t="s">
        <v>641</v>
      </c>
      <c r="F454" s="219" t="s">
        <v>916</v>
      </c>
      <c r="G454" s="219" t="s">
        <v>931</v>
      </c>
      <c r="H454" s="220">
        <v>1</v>
      </c>
      <c r="I454" s="219" t="s">
        <v>6</v>
      </c>
      <c r="J454" s="221">
        <v>0.68710000000000004</v>
      </c>
      <c r="K454" s="229" t="s">
        <v>723</v>
      </c>
      <c r="L454" s="222">
        <v>19.8</v>
      </c>
      <c r="M454" s="222">
        <v>19.8</v>
      </c>
      <c r="N454" s="223">
        <v>13.603999999999999</v>
      </c>
      <c r="Q454" s="235"/>
      <c r="R454" s="235"/>
    </row>
    <row r="455" spans="2:18" ht="15">
      <c r="B455" s="212" t="s">
        <v>917</v>
      </c>
      <c r="C455" s="213" t="s">
        <v>78</v>
      </c>
      <c r="D455" s="213" t="s">
        <v>867</v>
      </c>
      <c r="E455" s="213" t="s">
        <v>643</v>
      </c>
      <c r="F455" s="213" t="s">
        <v>916</v>
      </c>
      <c r="G455" s="213" t="s">
        <v>931</v>
      </c>
      <c r="H455" s="214">
        <v>1</v>
      </c>
      <c r="I455" s="213" t="s">
        <v>6</v>
      </c>
      <c r="J455" s="215">
        <v>0.68710000000000004</v>
      </c>
      <c r="K455" s="228" t="s">
        <v>723</v>
      </c>
      <c r="L455" s="216">
        <v>23.7</v>
      </c>
      <c r="M455" s="216">
        <v>23.7</v>
      </c>
      <c r="N455" s="217">
        <v>16.283999999999999</v>
      </c>
      <c r="Q455" s="235"/>
      <c r="R455" s="235"/>
    </row>
    <row r="456" spans="2:18" ht="15">
      <c r="B456" s="218" t="s">
        <v>917</v>
      </c>
      <c r="C456" s="219" t="s">
        <v>78</v>
      </c>
      <c r="D456" s="219" t="s">
        <v>867</v>
      </c>
      <c r="E456" s="219" t="s">
        <v>645</v>
      </c>
      <c r="F456" s="219" t="s">
        <v>916</v>
      </c>
      <c r="G456" s="219" t="s">
        <v>931</v>
      </c>
      <c r="H456" s="220">
        <v>1</v>
      </c>
      <c r="I456" s="219" t="s">
        <v>6</v>
      </c>
      <c r="J456" s="221">
        <v>0.68710000000000004</v>
      </c>
      <c r="K456" s="229" t="s">
        <v>723</v>
      </c>
      <c r="L456" s="222">
        <v>26.61</v>
      </c>
      <c r="M456" s="222">
        <v>26.61</v>
      </c>
      <c r="N456" s="223">
        <v>18.285</v>
      </c>
      <c r="Q456" s="235"/>
      <c r="R456" s="235"/>
    </row>
    <row r="457" spans="2:18" ht="15">
      <c r="B457" s="212" t="s">
        <v>917</v>
      </c>
      <c r="C457" s="213" t="s">
        <v>78</v>
      </c>
      <c r="D457" s="213" t="s">
        <v>867</v>
      </c>
      <c r="E457" s="213" t="s">
        <v>868</v>
      </c>
      <c r="F457" s="213" t="s">
        <v>30</v>
      </c>
      <c r="G457" s="213" t="s">
        <v>931</v>
      </c>
      <c r="H457" s="214">
        <v>0.83</v>
      </c>
      <c r="I457" s="213" t="s">
        <v>8</v>
      </c>
      <c r="J457" s="215">
        <v>0.57830000000000004</v>
      </c>
      <c r="K457" s="228" t="s">
        <v>723</v>
      </c>
      <c r="L457" s="216">
        <v>40.5</v>
      </c>
      <c r="M457" s="216">
        <v>33.615000000000002</v>
      </c>
      <c r="N457" s="217">
        <v>23.420999999999999</v>
      </c>
      <c r="Q457" s="235"/>
      <c r="R457" s="235"/>
    </row>
    <row r="458" spans="2:18" ht="15">
      <c r="B458" s="218" t="s">
        <v>917</v>
      </c>
      <c r="C458" s="219" t="s">
        <v>78</v>
      </c>
      <c r="D458" s="219" t="s">
        <v>867</v>
      </c>
      <c r="E458" s="219" t="s">
        <v>869</v>
      </c>
      <c r="F458" s="219" t="s">
        <v>7</v>
      </c>
      <c r="G458" s="219" t="s">
        <v>931</v>
      </c>
      <c r="H458" s="220">
        <v>1</v>
      </c>
      <c r="I458" s="219" t="s">
        <v>6</v>
      </c>
      <c r="J458" s="221">
        <v>0.68710000000000004</v>
      </c>
      <c r="K458" s="229" t="s">
        <v>971</v>
      </c>
      <c r="L458" s="222">
        <v>97.2</v>
      </c>
      <c r="M458" s="222">
        <v>97.2</v>
      </c>
      <c r="N458" s="223">
        <v>66.786000000000001</v>
      </c>
      <c r="Q458" s="235"/>
      <c r="R458" s="235"/>
    </row>
    <row r="459" spans="2:18" ht="15">
      <c r="B459" s="212" t="s">
        <v>917</v>
      </c>
      <c r="C459" s="213" t="s">
        <v>78</v>
      </c>
      <c r="D459" s="213" t="s">
        <v>867</v>
      </c>
      <c r="E459" s="213" t="s">
        <v>87</v>
      </c>
      <c r="F459" s="213" t="s">
        <v>916</v>
      </c>
      <c r="G459" s="213" t="s">
        <v>931</v>
      </c>
      <c r="H459" s="214">
        <v>1</v>
      </c>
      <c r="I459" s="213" t="s">
        <v>6</v>
      </c>
      <c r="J459" s="215">
        <v>0.68710000000000004</v>
      </c>
      <c r="K459" s="228" t="s">
        <v>723</v>
      </c>
      <c r="L459" s="216">
        <v>243.2</v>
      </c>
      <c r="M459" s="216">
        <v>243.2</v>
      </c>
      <c r="N459" s="217">
        <v>167.102</v>
      </c>
      <c r="Q459" s="235"/>
      <c r="R459" s="235"/>
    </row>
    <row r="460" spans="2:18" ht="15">
      <c r="B460" s="218" t="s">
        <v>917</v>
      </c>
      <c r="C460" s="219" t="s">
        <v>78</v>
      </c>
      <c r="D460" s="219" t="s">
        <v>867</v>
      </c>
      <c r="E460" s="219" t="s">
        <v>951</v>
      </c>
      <c r="F460" s="219" t="s">
        <v>7</v>
      </c>
      <c r="G460" s="219" t="s">
        <v>931</v>
      </c>
      <c r="H460" s="220">
        <v>1</v>
      </c>
      <c r="I460" s="219" t="s">
        <v>6</v>
      </c>
      <c r="J460" s="221">
        <v>0.68710000000000004</v>
      </c>
      <c r="K460" s="229" t="s">
        <v>971</v>
      </c>
      <c r="L460" s="222">
        <v>326.7</v>
      </c>
      <c r="M460" s="222">
        <v>326.7</v>
      </c>
      <c r="N460" s="223">
        <v>224.476</v>
      </c>
      <c r="Q460" s="235"/>
      <c r="R460" s="235"/>
    </row>
    <row r="461" spans="2:18" ht="15">
      <c r="B461" s="212" t="s">
        <v>917</v>
      </c>
      <c r="C461" s="213" t="s">
        <v>78</v>
      </c>
      <c r="D461" s="213" t="s">
        <v>867</v>
      </c>
      <c r="E461" s="213" t="s">
        <v>646</v>
      </c>
      <c r="F461" s="213" t="s">
        <v>7</v>
      </c>
      <c r="G461" s="213" t="s">
        <v>931</v>
      </c>
      <c r="H461" s="214">
        <v>1</v>
      </c>
      <c r="I461" s="213" t="s">
        <v>6</v>
      </c>
      <c r="J461" s="215">
        <v>0.68710000000000004</v>
      </c>
      <c r="K461" s="228" t="s">
        <v>723</v>
      </c>
      <c r="L461" s="216">
        <v>115.4</v>
      </c>
      <c r="M461" s="216">
        <v>115.4</v>
      </c>
      <c r="N461" s="217">
        <v>79.290999999999997</v>
      </c>
      <c r="Q461" s="235"/>
      <c r="R461" s="235"/>
    </row>
    <row r="462" spans="2:18" ht="15">
      <c r="B462" s="218" t="s">
        <v>917</v>
      </c>
      <c r="C462" s="219" t="s">
        <v>78</v>
      </c>
      <c r="D462" s="219" t="s">
        <v>867</v>
      </c>
      <c r="E462" s="219" t="s">
        <v>952</v>
      </c>
      <c r="F462" s="219" t="s">
        <v>32</v>
      </c>
      <c r="G462" s="219" t="s">
        <v>931</v>
      </c>
      <c r="H462" s="220">
        <v>1</v>
      </c>
      <c r="I462" s="219" t="s">
        <v>6</v>
      </c>
      <c r="J462" s="221">
        <v>0.68710000000000004</v>
      </c>
      <c r="K462" s="229" t="s">
        <v>723</v>
      </c>
      <c r="L462" s="222">
        <v>3</v>
      </c>
      <c r="M462" s="222">
        <v>3</v>
      </c>
      <c r="N462" s="223">
        <v>2.0609999999999999</v>
      </c>
      <c r="Q462" s="235"/>
      <c r="R462" s="235"/>
    </row>
    <row r="463" spans="2:18" ht="15">
      <c r="B463" s="212" t="s">
        <v>917</v>
      </c>
      <c r="C463" s="213" t="s">
        <v>78</v>
      </c>
      <c r="D463" s="213" t="s">
        <v>867</v>
      </c>
      <c r="E463" s="213" t="s">
        <v>952</v>
      </c>
      <c r="F463" s="213" t="s">
        <v>7</v>
      </c>
      <c r="G463" s="213" t="s">
        <v>931</v>
      </c>
      <c r="H463" s="214">
        <v>1</v>
      </c>
      <c r="I463" s="213" t="s">
        <v>6</v>
      </c>
      <c r="J463" s="215">
        <v>0.68710000000000004</v>
      </c>
      <c r="K463" s="228" t="s">
        <v>723</v>
      </c>
      <c r="L463" s="216">
        <v>2.1</v>
      </c>
      <c r="M463" s="216">
        <v>2.1</v>
      </c>
      <c r="N463" s="217">
        <v>1.4430000000000001</v>
      </c>
      <c r="Q463" s="235"/>
      <c r="R463" s="235"/>
    </row>
    <row r="464" spans="2:18" ht="15">
      <c r="B464" s="218" t="s">
        <v>917</v>
      </c>
      <c r="C464" s="219" t="s">
        <v>78</v>
      </c>
      <c r="D464" s="219" t="s">
        <v>867</v>
      </c>
      <c r="E464" s="219" t="s">
        <v>642</v>
      </c>
      <c r="F464" s="219" t="s">
        <v>7</v>
      </c>
      <c r="G464" s="219" t="s">
        <v>931</v>
      </c>
      <c r="H464" s="220">
        <v>1</v>
      </c>
      <c r="I464" s="219" t="s">
        <v>6</v>
      </c>
      <c r="J464" s="221">
        <v>0.68710000000000004</v>
      </c>
      <c r="K464" s="229" t="s">
        <v>723</v>
      </c>
      <c r="L464" s="222">
        <v>25.6</v>
      </c>
      <c r="M464" s="222">
        <v>25.6</v>
      </c>
      <c r="N464" s="223">
        <v>17.59</v>
      </c>
      <c r="Q464" s="235"/>
      <c r="R464" s="235"/>
    </row>
    <row r="465" spans="2:18" ht="15">
      <c r="B465" s="212" t="s">
        <v>917</v>
      </c>
      <c r="C465" s="213" t="s">
        <v>78</v>
      </c>
      <c r="D465" s="213" t="s">
        <v>867</v>
      </c>
      <c r="E465" s="213" t="s">
        <v>644</v>
      </c>
      <c r="F465" s="213" t="s">
        <v>7</v>
      </c>
      <c r="G465" s="213" t="s">
        <v>931</v>
      </c>
      <c r="H465" s="214">
        <v>1</v>
      </c>
      <c r="I465" s="213" t="s">
        <v>6</v>
      </c>
      <c r="J465" s="215">
        <v>0.68710000000000004</v>
      </c>
      <c r="K465" s="228" t="s">
        <v>723</v>
      </c>
      <c r="L465" s="216">
        <v>18</v>
      </c>
      <c r="M465" s="216">
        <v>18</v>
      </c>
      <c r="N465" s="217">
        <v>12.368</v>
      </c>
      <c r="Q465" s="235"/>
      <c r="R465" s="235"/>
    </row>
    <row r="466" spans="2:18" ht="15">
      <c r="B466" s="218" t="s">
        <v>917</v>
      </c>
      <c r="C466" s="219" t="s">
        <v>78</v>
      </c>
      <c r="D466" s="219" t="s">
        <v>867</v>
      </c>
      <c r="E466" s="219" t="s">
        <v>86</v>
      </c>
      <c r="F466" s="219" t="s">
        <v>916</v>
      </c>
      <c r="G466" s="219" t="s">
        <v>931</v>
      </c>
      <c r="H466" s="220">
        <v>1</v>
      </c>
      <c r="I466" s="219" t="s">
        <v>6</v>
      </c>
      <c r="J466" s="221">
        <v>0.68710000000000004</v>
      </c>
      <c r="K466" s="229" t="s">
        <v>723</v>
      </c>
      <c r="L466" s="222">
        <v>450</v>
      </c>
      <c r="M466" s="222">
        <v>450</v>
      </c>
      <c r="N466" s="223">
        <v>309.19499999999999</v>
      </c>
      <c r="Q466" s="235"/>
      <c r="R466" s="235"/>
    </row>
    <row r="467" spans="2:18" ht="15">
      <c r="B467" s="212" t="s">
        <v>917</v>
      </c>
      <c r="C467" s="213" t="s">
        <v>78</v>
      </c>
      <c r="D467" s="213" t="s">
        <v>867</v>
      </c>
      <c r="E467" s="213" t="s">
        <v>82</v>
      </c>
      <c r="F467" s="213" t="s">
        <v>916</v>
      </c>
      <c r="G467" s="213" t="s">
        <v>931</v>
      </c>
      <c r="H467" s="214">
        <v>0.68989999999999996</v>
      </c>
      <c r="I467" s="213" t="s">
        <v>8</v>
      </c>
      <c r="J467" s="215">
        <v>0.47399999999999998</v>
      </c>
      <c r="K467" s="228" t="s">
        <v>723</v>
      </c>
      <c r="L467" s="216">
        <v>1450</v>
      </c>
      <c r="M467" s="216">
        <v>1000.355</v>
      </c>
      <c r="N467" s="217">
        <v>687.3</v>
      </c>
      <c r="Q467" s="235"/>
      <c r="R467" s="235"/>
    </row>
    <row r="468" spans="2:18" ht="15">
      <c r="B468" s="218" t="s">
        <v>917</v>
      </c>
      <c r="C468" s="219" t="s">
        <v>78</v>
      </c>
      <c r="D468" s="219" t="s">
        <v>867</v>
      </c>
      <c r="E468" s="219" t="s">
        <v>83</v>
      </c>
      <c r="F468" s="219" t="s">
        <v>916</v>
      </c>
      <c r="G468" s="219" t="s">
        <v>931</v>
      </c>
      <c r="H468" s="220">
        <v>0.1928</v>
      </c>
      <c r="I468" s="219" t="s">
        <v>8</v>
      </c>
      <c r="J468" s="221">
        <v>0.13250000000000001</v>
      </c>
      <c r="K468" s="229" t="s">
        <v>723</v>
      </c>
      <c r="L468" s="222">
        <v>1140</v>
      </c>
      <c r="M468" s="222">
        <v>219.792</v>
      </c>
      <c r="N468" s="223">
        <v>151.05000000000001</v>
      </c>
      <c r="Q468" s="235"/>
      <c r="R468" s="235"/>
    </row>
    <row r="469" spans="2:18" ht="15">
      <c r="B469" s="212" t="s">
        <v>917</v>
      </c>
      <c r="C469" s="213" t="s">
        <v>78</v>
      </c>
      <c r="D469" s="213" t="s">
        <v>867</v>
      </c>
      <c r="E469" s="213" t="s">
        <v>88</v>
      </c>
      <c r="F469" s="213" t="s">
        <v>916</v>
      </c>
      <c r="G469" s="213" t="s">
        <v>931</v>
      </c>
      <c r="H469" s="214">
        <v>1</v>
      </c>
      <c r="I469" s="213" t="s">
        <v>6</v>
      </c>
      <c r="J469" s="215">
        <v>0.68710000000000004</v>
      </c>
      <c r="K469" s="228" t="s">
        <v>723</v>
      </c>
      <c r="L469" s="216">
        <v>226</v>
      </c>
      <c r="M469" s="216">
        <v>226</v>
      </c>
      <c r="N469" s="217">
        <v>155.28399999999999</v>
      </c>
      <c r="Q469" s="235"/>
      <c r="R469" s="235"/>
    </row>
    <row r="470" spans="2:18" ht="15">
      <c r="B470" s="218" t="s">
        <v>917</v>
      </c>
      <c r="C470" s="219" t="s">
        <v>78</v>
      </c>
      <c r="D470" s="219" t="s">
        <v>867</v>
      </c>
      <c r="E470" s="219" t="s">
        <v>89</v>
      </c>
      <c r="F470" s="219" t="s">
        <v>916</v>
      </c>
      <c r="G470" s="219" t="s">
        <v>931</v>
      </c>
      <c r="H470" s="220">
        <v>1</v>
      </c>
      <c r="I470" s="219" t="s">
        <v>6</v>
      </c>
      <c r="J470" s="221">
        <v>0.68710000000000004</v>
      </c>
      <c r="K470" s="229" t="s">
        <v>723</v>
      </c>
      <c r="L470" s="222">
        <v>176.1</v>
      </c>
      <c r="M470" s="222">
        <v>176.1</v>
      </c>
      <c r="N470" s="223">
        <v>120.999</v>
      </c>
      <c r="Q470" s="235"/>
      <c r="R470" s="235"/>
    </row>
    <row r="471" spans="2:18" ht="15">
      <c r="B471" s="212" t="s">
        <v>917</v>
      </c>
      <c r="C471" s="213" t="s">
        <v>78</v>
      </c>
      <c r="D471" s="213" t="s">
        <v>867</v>
      </c>
      <c r="E471" s="213" t="s">
        <v>85</v>
      </c>
      <c r="F471" s="213" t="s">
        <v>916</v>
      </c>
      <c r="G471" s="213" t="s">
        <v>931</v>
      </c>
      <c r="H471" s="214">
        <v>1</v>
      </c>
      <c r="I471" s="213" t="s">
        <v>6</v>
      </c>
      <c r="J471" s="215">
        <v>0.68710000000000004</v>
      </c>
      <c r="K471" s="228" t="s">
        <v>723</v>
      </c>
      <c r="L471" s="216">
        <v>1078</v>
      </c>
      <c r="M471" s="216">
        <v>1078</v>
      </c>
      <c r="N471" s="217">
        <v>740.69399999999996</v>
      </c>
      <c r="Q471" s="235"/>
      <c r="R471" s="235"/>
    </row>
    <row r="472" spans="2:18" ht="15">
      <c r="B472" s="218" t="s">
        <v>917</v>
      </c>
      <c r="C472" s="219" t="s">
        <v>78</v>
      </c>
      <c r="D472" s="219" t="s">
        <v>867</v>
      </c>
      <c r="E472" s="219" t="s">
        <v>84</v>
      </c>
      <c r="F472" s="219" t="s">
        <v>916</v>
      </c>
      <c r="G472" s="219" t="s">
        <v>931</v>
      </c>
      <c r="H472" s="220">
        <v>1</v>
      </c>
      <c r="I472" s="219" t="s">
        <v>6</v>
      </c>
      <c r="J472" s="221">
        <v>0.68710000000000004</v>
      </c>
      <c r="K472" s="229" t="s">
        <v>723</v>
      </c>
      <c r="L472" s="222">
        <v>1420</v>
      </c>
      <c r="M472" s="222">
        <v>1420</v>
      </c>
      <c r="N472" s="223">
        <v>975.68399999999997</v>
      </c>
      <c r="Q472" s="235"/>
      <c r="R472" s="235"/>
    </row>
    <row r="473" spans="2:18" ht="15">
      <c r="B473" s="212" t="s">
        <v>917</v>
      </c>
      <c r="C473" s="213" t="s">
        <v>78</v>
      </c>
      <c r="D473" s="213" t="s">
        <v>867</v>
      </c>
      <c r="E473" s="213" t="s">
        <v>94</v>
      </c>
      <c r="F473" s="213" t="s">
        <v>33</v>
      </c>
      <c r="G473" s="213" t="s">
        <v>932</v>
      </c>
      <c r="H473" s="214">
        <v>1</v>
      </c>
      <c r="I473" s="213" t="s">
        <v>6</v>
      </c>
      <c r="J473" s="215">
        <v>0.68710000000000004</v>
      </c>
      <c r="K473" s="228" t="s">
        <v>723</v>
      </c>
      <c r="L473" s="216">
        <v>60</v>
      </c>
      <c r="M473" s="216">
        <v>60</v>
      </c>
      <c r="N473" s="217">
        <v>41.225999999999999</v>
      </c>
      <c r="Q473" s="235"/>
      <c r="R473" s="235"/>
    </row>
    <row r="474" spans="2:18" ht="15">
      <c r="B474" s="218" t="s">
        <v>917</v>
      </c>
      <c r="C474" s="219" t="s">
        <v>78</v>
      </c>
      <c r="D474" s="219" t="s">
        <v>867</v>
      </c>
      <c r="E474" s="219" t="s">
        <v>91</v>
      </c>
      <c r="F474" s="219" t="s">
        <v>36</v>
      </c>
      <c r="G474" s="219" t="s">
        <v>931</v>
      </c>
      <c r="H474" s="220">
        <v>1</v>
      </c>
      <c r="I474" s="219" t="s">
        <v>6</v>
      </c>
      <c r="J474" s="221">
        <v>0.68710000000000004</v>
      </c>
      <c r="K474" s="229" t="s">
        <v>723</v>
      </c>
      <c r="L474" s="222">
        <v>60</v>
      </c>
      <c r="M474" s="222">
        <v>60</v>
      </c>
      <c r="N474" s="223">
        <v>41.225999999999999</v>
      </c>
      <c r="Q474" s="235"/>
      <c r="R474" s="235"/>
    </row>
    <row r="475" spans="2:18" ht="15">
      <c r="B475" s="212" t="s">
        <v>917</v>
      </c>
      <c r="C475" s="213" t="s">
        <v>78</v>
      </c>
      <c r="D475" s="213" t="s">
        <v>867</v>
      </c>
      <c r="E475" s="213" t="s">
        <v>92</v>
      </c>
      <c r="F475" s="213" t="s">
        <v>36</v>
      </c>
      <c r="G475" s="213" t="s">
        <v>931</v>
      </c>
      <c r="H475" s="214">
        <v>1</v>
      </c>
      <c r="I475" s="213" t="s">
        <v>6</v>
      </c>
      <c r="J475" s="215">
        <v>0.68710000000000004</v>
      </c>
      <c r="K475" s="228" t="s">
        <v>723</v>
      </c>
      <c r="L475" s="216">
        <v>773</v>
      </c>
      <c r="M475" s="216">
        <v>773</v>
      </c>
      <c r="N475" s="217">
        <v>531.13</v>
      </c>
      <c r="Q475" s="235"/>
      <c r="R475" s="235"/>
    </row>
    <row r="476" spans="2:18" ht="15">
      <c r="B476" s="218" t="s">
        <v>917</v>
      </c>
      <c r="C476" s="219" t="s">
        <v>78</v>
      </c>
      <c r="D476" s="219" t="s">
        <v>867</v>
      </c>
      <c r="E476" s="219" t="s">
        <v>93</v>
      </c>
      <c r="F476" s="219" t="s">
        <v>10</v>
      </c>
      <c r="G476" s="219" t="s">
        <v>931</v>
      </c>
      <c r="H476" s="220">
        <v>1</v>
      </c>
      <c r="I476" s="219" t="s">
        <v>6</v>
      </c>
      <c r="J476" s="221">
        <v>0.68710000000000004</v>
      </c>
      <c r="K476" s="229" t="s">
        <v>723</v>
      </c>
      <c r="L476" s="222">
        <v>190</v>
      </c>
      <c r="M476" s="222">
        <v>190</v>
      </c>
      <c r="N476" s="223">
        <v>130.55000000000001</v>
      </c>
      <c r="Q476" s="235"/>
      <c r="R476" s="235"/>
    </row>
    <row r="477" spans="2:18" ht="15">
      <c r="B477" s="212" t="s">
        <v>917</v>
      </c>
      <c r="C477" s="213" t="s">
        <v>78</v>
      </c>
      <c r="D477" s="213" t="s">
        <v>870</v>
      </c>
      <c r="E477" s="213" t="s">
        <v>647</v>
      </c>
      <c r="F477" s="213" t="s">
        <v>33</v>
      </c>
      <c r="G477" s="213" t="s">
        <v>931</v>
      </c>
      <c r="H477" s="214">
        <v>1</v>
      </c>
      <c r="I477" s="213" t="s">
        <v>6</v>
      </c>
      <c r="J477" s="215">
        <v>0.52759999999999996</v>
      </c>
      <c r="K477" s="228" t="s">
        <v>723</v>
      </c>
      <c r="L477" s="216">
        <v>14.122999999999999</v>
      </c>
      <c r="M477" s="216">
        <v>14.122999999999999</v>
      </c>
      <c r="N477" s="217">
        <v>7.452</v>
      </c>
      <c r="Q477" s="235"/>
      <c r="R477" s="235"/>
    </row>
    <row r="478" spans="2:18" ht="15">
      <c r="B478" s="218" t="s">
        <v>917</v>
      </c>
      <c r="C478" s="219" t="s">
        <v>78</v>
      </c>
      <c r="D478" s="219" t="s">
        <v>870</v>
      </c>
      <c r="E478" s="219" t="s">
        <v>953</v>
      </c>
      <c r="F478" s="219" t="s">
        <v>32</v>
      </c>
      <c r="G478" s="219" t="s">
        <v>931</v>
      </c>
      <c r="H478" s="220">
        <v>1</v>
      </c>
      <c r="I478" s="219" t="s">
        <v>6</v>
      </c>
      <c r="J478" s="221">
        <v>0.52759999999999996</v>
      </c>
      <c r="K478" s="229" t="s">
        <v>971</v>
      </c>
      <c r="L478" s="222">
        <v>6</v>
      </c>
      <c r="M478" s="222">
        <v>6</v>
      </c>
      <c r="N478" s="223">
        <v>3.1659999999999999</v>
      </c>
      <c r="Q478" s="235"/>
      <c r="R478" s="235"/>
    </row>
    <row r="479" spans="2:18" ht="15">
      <c r="B479" s="212" t="s">
        <v>917</v>
      </c>
      <c r="C479" s="213" t="s">
        <v>78</v>
      </c>
      <c r="D479" s="213" t="s">
        <v>870</v>
      </c>
      <c r="E479" s="213" t="s">
        <v>99</v>
      </c>
      <c r="F479" s="213" t="s">
        <v>916</v>
      </c>
      <c r="G479" s="213" t="s">
        <v>931</v>
      </c>
      <c r="H479" s="214">
        <v>1</v>
      </c>
      <c r="I479" s="213" t="s">
        <v>6</v>
      </c>
      <c r="J479" s="215">
        <v>0.52759999999999996</v>
      </c>
      <c r="K479" s="228" t="s">
        <v>723</v>
      </c>
      <c r="L479" s="216">
        <v>10.138</v>
      </c>
      <c r="M479" s="216">
        <v>10.138</v>
      </c>
      <c r="N479" s="217">
        <v>5.3490000000000002</v>
      </c>
      <c r="Q479" s="235"/>
      <c r="R479" s="235"/>
    </row>
    <row r="480" spans="2:18" ht="15">
      <c r="B480" s="218" t="s">
        <v>917</v>
      </c>
      <c r="C480" s="219" t="s">
        <v>78</v>
      </c>
      <c r="D480" s="219" t="s">
        <v>870</v>
      </c>
      <c r="E480" s="219" t="s">
        <v>760</v>
      </c>
      <c r="F480" s="219" t="s">
        <v>32</v>
      </c>
      <c r="G480" s="219" t="s">
        <v>931</v>
      </c>
      <c r="H480" s="220">
        <v>1</v>
      </c>
      <c r="I480" s="219" t="s">
        <v>6</v>
      </c>
      <c r="J480" s="221">
        <v>0.52759999999999996</v>
      </c>
      <c r="K480" s="229" t="s">
        <v>723</v>
      </c>
      <c r="L480" s="222">
        <v>2</v>
      </c>
      <c r="M480" s="222">
        <v>2</v>
      </c>
      <c r="N480" s="223">
        <v>1.0549999999999999</v>
      </c>
      <c r="Q480" s="235"/>
      <c r="R480" s="235"/>
    </row>
    <row r="481" spans="1:18" ht="15">
      <c r="B481" s="212" t="s">
        <v>917</v>
      </c>
      <c r="C481" s="213" t="s">
        <v>78</v>
      </c>
      <c r="D481" s="213" t="s">
        <v>870</v>
      </c>
      <c r="E481" s="213" t="s">
        <v>648</v>
      </c>
      <c r="F481" s="213" t="s">
        <v>33</v>
      </c>
      <c r="G481" s="213" t="s">
        <v>931</v>
      </c>
      <c r="H481" s="214">
        <v>1</v>
      </c>
      <c r="I481" s="213" t="s">
        <v>6</v>
      </c>
      <c r="J481" s="215">
        <v>0.52759999999999996</v>
      </c>
      <c r="K481" s="228" t="s">
        <v>723</v>
      </c>
      <c r="L481" s="216">
        <v>41.97</v>
      </c>
      <c r="M481" s="216">
        <v>41.97</v>
      </c>
      <c r="N481" s="217">
        <v>22.143999999999998</v>
      </c>
      <c r="Q481" s="235"/>
      <c r="R481" s="235"/>
    </row>
    <row r="482" spans="1:18" ht="15">
      <c r="B482" s="218" t="s">
        <v>917</v>
      </c>
      <c r="C482" s="219" t="s">
        <v>78</v>
      </c>
      <c r="D482" s="219" t="s">
        <v>870</v>
      </c>
      <c r="E482" s="219" t="s">
        <v>100</v>
      </c>
      <c r="F482" s="219" t="s">
        <v>916</v>
      </c>
      <c r="G482" s="219" t="s">
        <v>931</v>
      </c>
      <c r="H482" s="220">
        <v>1</v>
      </c>
      <c r="I482" s="219" t="s">
        <v>6</v>
      </c>
      <c r="J482" s="221">
        <v>1</v>
      </c>
      <c r="K482" s="229" t="s">
        <v>723</v>
      </c>
      <c r="L482" s="222">
        <v>34.4</v>
      </c>
      <c r="M482" s="222">
        <v>34.4</v>
      </c>
      <c r="N482" s="223">
        <v>34.4</v>
      </c>
      <c r="Q482" s="235"/>
      <c r="R482" s="235"/>
    </row>
    <row r="483" spans="1:18" ht="15">
      <c r="B483" s="212" t="s">
        <v>917</v>
      </c>
      <c r="C483" s="213" t="s">
        <v>78</v>
      </c>
      <c r="D483" s="213" t="s">
        <v>870</v>
      </c>
      <c r="E483" s="213" t="s">
        <v>96</v>
      </c>
      <c r="F483" s="213" t="s">
        <v>36</v>
      </c>
      <c r="G483" s="213" t="s">
        <v>931</v>
      </c>
      <c r="H483" s="214">
        <v>1</v>
      </c>
      <c r="I483" s="213" t="s">
        <v>6</v>
      </c>
      <c r="J483" s="215">
        <v>0.52759999999999996</v>
      </c>
      <c r="K483" s="228" t="s">
        <v>723</v>
      </c>
      <c r="L483" s="216">
        <v>152.6</v>
      </c>
      <c r="M483" s="216">
        <v>152.6</v>
      </c>
      <c r="N483" s="217">
        <v>80.512</v>
      </c>
      <c r="Q483" s="235"/>
      <c r="R483" s="235"/>
    </row>
    <row r="484" spans="1:18" ht="15">
      <c r="B484" s="218" t="s">
        <v>917</v>
      </c>
      <c r="C484" s="219" t="s">
        <v>78</v>
      </c>
      <c r="D484" s="219" t="s">
        <v>870</v>
      </c>
      <c r="E484" s="219" t="s">
        <v>97</v>
      </c>
      <c r="F484" s="219" t="s">
        <v>36</v>
      </c>
      <c r="G484" s="219" t="s">
        <v>931</v>
      </c>
      <c r="H484" s="220">
        <v>1</v>
      </c>
      <c r="I484" s="219" t="s">
        <v>6</v>
      </c>
      <c r="J484" s="221">
        <v>0.31659999999999999</v>
      </c>
      <c r="K484" s="229" t="s">
        <v>723</v>
      </c>
      <c r="L484" s="222">
        <v>153.9</v>
      </c>
      <c r="M484" s="222">
        <v>153.9</v>
      </c>
      <c r="N484" s="223">
        <v>48.725000000000001</v>
      </c>
      <c r="Q484" s="235"/>
      <c r="R484" s="235"/>
    </row>
    <row r="485" spans="1:18" ht="15">
      <c r="A485" s="72"/>
      <c r="B485" s="212" t="s">
        <v>917</v>
      </c>
      <c r="C485" s="213" t="s">
        <v>78</v>
      </c>
      <c r="D485" s="213" t="s">
        <v>870</v>
      </c>
      <c r="E485" s="213" t="s">
        <v>997</v>
      </c>
      <c r="F485" s="213" t="s">
        <v>36</v>
      </c>
      <c r="G485" s="213" t="s">
        <v>931</v>
      </c>
      <c r="H485" s="214">
        <v>1</v>
      </c>
      <c r="I485" s="213" t="s">
        <v>6</v>
      </c>
      <c r="J485" s="215">
        <v>0.52759999999999996</v>
      </c>
      <c r="K485" s="228" t="s">
        <v>723</v>
      </c>
      <c r="L485" s="216">
        <v>318.89999999999998</v>
      </c>
      <c r="M485" s="216">
        <v>318.89999999999998</v>
      </c>
      <c r="N485" s="217">
        <v>168.251</v>
      </c>
      <c r="Q485" s="235"/>
      <c r="R485" s="235"/>
    </row>
    <row r="486" spans="1:18" ht="15">
      <c r="B486" s="218" t="s">
        <v>917</v>
      </c>
      <c r="C486" s="219" t="s">
        <v>78</v>
      </c>
      <c r="D486" s="219" t="s">
        <v>870</v>
      </c>
      <c r="E486" s="219" t="s">
        <v>997</v>
      </c>
      <c r="F486" s="219" t="s">
        <v>36</v>
      </c>
      <c r="G486" s="219" t="s">
        <v>931</v>
      </c>
      <c r="H486" s="220">
        <v>1</v>
      </c>
      <c r="I486" s="219" t="s">
        <v>6</v>
      </c>
      <c r="J486" s="221">
        <v>0.52759999999999996</v>
      </c>
      <c r="K486" s="229" t="s">
        <v>971</v>
      </c>
      <c r="L486" s="222">
        <v>337.5</v>
      </c>
      <c r="M486" s="222">
        <v>337.5</v>
      </c>
      <c r="N486" s="223">
        <v>178.065</v>
      </c>
      <c r="Q486" s="235"/>
      <c r="R486" s="235"/>
    </row>
    <row r="487" spans="1:18" ht="15">
      <c r="B487" s="212" t="s">
        <v>917</v>
      </c>
      <c r="C487" s="213" t="s">
        <v>78</v>
      </c>
      <c r="D487" s="213" t="s">
        <v>870</v>
      </c>
      <c r="E487" s="213" t="s">
        <v>997</v>
      </c>
      <c r="F487" s="213" t="s">
        <v>10</v>
      </c>
      <c r="G487" s="213" t="s">
        <v>931</v>
      </c>
      <c r="H487" s="214">
        <v>1</v>
      </c>
      <c r="I487" s="213" t="s">
        <v>6</v>
      </c>
      <c r="J487" s="215">
        <v>0.52759999999999996</v>
      </c>
      <c r="K487" s="228" t="s">
        <v>723</v>
      </c>
      <c r="L487" s="216">
        <v>243.227</v>
      </c>
      <c r="M487" s="216">
        <v>243.227</v>
      </c>
      <c r="N487" s="217">
        <v>128.327</v>
      </c>
      <c r="Q487" s="235"/>
      <c r="R487" s="235"/>
    </row>
    <row r="488" spans="1:18" ht="15">
      <c r="B488" s="218" t="s">
        <v>917</v>
      </c>
      <c r="C488" s="219" t="s">
        <v>78</v>
      </c>
      <c r="D488" s="219" t="s">
        <v>870</v>
      </c>
      <c r="E488" s="219" t="s">
        <v>101</v>
      </c>
      <c r="F488" s="219" t="s">
        <v>7</v>
      </c>
      <c r="G488" s="219" t="s">
        <v>931</v>
      </c>
      <c r="H488" s="220">
        <v>1</v>
      </c>
      <c r="I488" s="219" t="s">
        <v>6</v>
      </c>
      <c r="J488" s="221">
        <v>1</v>
      </c>
      <c r="K488" s="229" t="s">
        <v>723</v>
      </c>
      <c r="L488" s="222">
        <v>48</v>
      </c>
      <c r="M488" s="222">
        <v>48</v>
      </c>
      <c r="N488" s="223">
        <v>48</v>
      </c>
      <c r="Q488" s="235"/>
      <c r="R488" s="235"/>
    </row>
    <row r="489" spans="1:18" ht="15">
      <c r="B489" s="212" t="s">
        <v>917</v>
      </c>
      <c r="C489" s="213" t="s">
        <v>78</v>
      </c>
      <c r="D489" s="213" t="s">
        <v>870</v>
      </c>
      <c r="E489" s="213" t="s">
        <v>649</v>
      </c>
      <c r="F489" s="213" t="s">
        <v>33</v>
      </c>
      <c r="G489" s="213" t="s">
        <v>931</v>
      </c>
      <c r="H489" s="214">
        <v>1</v>
      </c>
      <c r="I489" s="213" t="s">
        <v>6</v>
      </c>
      <c r="J489" s="215">
        <v>0.52759999999999996</v>
      </c>
      <c r="K489" s="228" t="s">
        <v>723</v>
      </c>
      <c r="L489" s="216">
        <v>98.98</v>
      </c>
      <c r="M489" s="216">
        <v>98.98</v>
      </c>
      <c r="N489" s="217">
        <v>52.222000000000001</v>
      </c>
      <c r="Q489" s="235"/>
      <c r="R489" s="235"/>
    </row>
    <row r="490" spans="1:18" ht="15">
      <c r="B490" s="218" t="s">
        <v>917</v>
      </c>
      <c r="C490" s="219" t="s">
        <v>78</v>
      </c>
      <c r="D490" s="219" t="s">
        <v>870</v>
      </c>
      <c r="E490" s="219" t="s">
        <v>98</v>
      </c>
      <c r="F490" s="219" t="s">
        <v>36</v>
      </c>
      <c r="G490" s="219" t="s">
        <v>931</v>
      </c>
      <c r="H490" s="220">
        <v>1</v>
      </c>
      <c r="I490" s="219" t="s">
        <v>6</v>
      </c>
      <c r="J490" s="221">
        <v>0.52759999999999996</v>
      </c>
      <c r="K490" s="229" t="s">
        <v>723</v>
      </c>
      <c r="L490" s="222">
        <v>410.89</v>
      </c>
      <c r="M490" s="222">
        <v>410.89</v>
      </c>
      <c r="N490" s="223">
        <v>216.785</v>
      </c>
      <c r="Q490" s="235"/>
      <c r="R490" s="235"/>
    </row>
    <row r="491" spans="1:18" ht="15">
      <c r="B491" s="212" t="s">
        <v>917</v>
      </c>
      <c r="C491" s="213" t="s">
        <v>78</v>
      </c>
      <c r="D491" s="213" t="s">
        <v>870</v>
      </c>
      <c r="E491" s="213" t="s">
        <v>98</v>
      </c>
      <c r="F491" s="213" t="s">
        <v>10</v>
      </c>
      <c r="G491" s="213" t="s">
        <v>931</v>
      </c>
      <c r="H491" s="214">
        <v>1</v>
      </c>
      <c r="I491" s="213" t="s">
        <v>6</v>
      </c>
      <c r="J491" s="215">
        <v>0.52759999999999996</v>
      </c>
      <c r="K491" s="228" t="s">
        <v>723</v>
      </c>
      <c r="L491" s="216">
        <v>393</v>
      </c>
      <c r="M491" s="216">
        <v>393</v>
      </c>
      <c r="N491" s="217">
        <v>207.34700000000001</v>
      </c>
      <c r="Q491" s="235"/>
      <c r="R491" s="235"/>
    </row>
    <row r="492" spans="1:18" ht="15">
      <c r="B492" s="218" t="s">
        <v>917</v>
      </c>
      <c r="C492" s="219" t="s">
        <v>78</v>
      </c>
      <c r="D492" s="219" t="s">
        <v>870</v>
      </c>
      <c r="E492" s="219" t="s">
        <v>98</v>
      </c>
      <c r="F492" s="219" t="s">
        <v>33</v>
      </c>
      <c r="G492" s="219" t="s">
        <v>931</v>
      </c>
      <c r="H492" s="220">
        <v>1</v>
      </c>
      <c r="I492" s="219" t="s">
        <v>6</v>
      </c>
      <c r="J492" s="221">
        <v>0.52759999999999996</v>
      </c>
      <c r="K492" s="229" t="s">
        <v>723</v>
      </c>
      <c r="L492" s="222">
        <v>158.63499999999999</v>
      </c>
      <c r="M492" s="222">
        <v>158.63499999999999</v>
      </c>
      <c r="N492" s="223">
        <v>83.695999999999998</v>
      </c>
      <c r="Q492" s="235"/>
      <c r="R492" s="235"/>
    </row>
    <row r="493" spans="1:18" ht="15">
      <c r="B493" s="212" t="s">
        <v>917</v>
      </c>
      <c r="C493" s="213" t="s">
        <v>78</v>
      </c>
      <c r="D493" s="213" t="s">
        <v>871</v>
      </c>
      <c r="E493" s="213" t="s">
        <v>103</v>
      </c>
      <c r="F493" s="213" t="s">
        <v>10</v>
      </c>
      <c r="G493" s="213" t="s">
        <v>931</v>
      </c>
      <c r="H493" s="214">
        <v>1</v>
      </c>
      <c r="I493" s="213" t="s">
        <v>6</v>
      </c>
      <c r="J493" s="215">
        <v>0.61772000000000005</v>
      </c>
      <c r="K493" s="228" t="s">
        <v>971</v>
      </c>
      <c r="L493" s="216">
        <v>110</v>
      </c>
      <c r="M493" s="216">
        <v>110</v>
      </c>
      <c r="N493" s="217">
        <v>67.948999999999998</v>
      </c>
      <c r="Q493" s="235"/>
      <c r="R493" s="235"/>
    </row>
    <row r="494" spans="1:18" ht="15">
      <c r="B494" s="218" t="s">
        <v>917</v>
      </c>
      <c r="C494" s="219" t="s">
        <v>78</v>
      </c>
      <c r="D494" s="219" t="s">
        <v>871</v>
      </c>
      <c r="E494" s="219" t="s">
        <v>103</v>
      </c>
      <c r="F494" s="219" t="s">
        <v>10</v>
      </c>
      <c r="G494" s="219" t="s">
        <v>931</v>
      </c>
      <c r="H494" s="220">
        <v>1</v>
      </c>
      <c r="I494" s="219" t="s">
        <v>6</v>
      </c>
      <c r="J494" s="221">
        <v>0.61772000000000005</v>
      </c>
      <c r="K494" s="229" t="s">
        <v>723</v>
      </c>
      <c r="L494" s="222">
        <v>804.68100000000004</v>
      </c>
      <c r="M494" s="222">
        <v>804.68100000000004</v>
      </c>
      <c r="N494" s="223">
        <v>497.06700000000001</v>
      </c>
      <c r="Q494" s="235"/>
      <c r="R494" s="235"/>
    </row>
    <row r="495" spans="1:18" ht="15">
      <c r="B495" s="212" t="s">
        <v>917</v>
      </c>
      <c r="C495" s="213" t="s">
        <v>78</v>
      </c>
      <c r="D495" s="213" t="s">
        <v>871</v>
      </c>
      <c r="E495" s="213" t="s">
        <v>650</v>
      </c>
      <c r="F495" s="213" t="s">
        <v>33</v>
      </c>
      <c r="G495" s="213" t="s">
        <v>931</v>
      </c>
      <c r="H495" s="214">
        <v>1</v>
      </c>
      <c r="I495" s="213" t="s">
        <v>6</v>
      </c>
      <c r="J495" s="215">
        <v>0.61772000000000005</v>
      </c>
      <c r="K495" s="228" t="s">
        <v>723</v>
      </c>
      <c r="L495" s="216">
        <v>154.58199999999999</v>
      </c>
      <c r="M495" s="216">
        <v>154.58199999999999</v>
      </c>
      <c r="N495" s="217">
        <v>95.486999999999995</v>
      </c>
      <c r="Q495" s="235"/>
      <c r="R495" s="235"/>
    </row>
    <row r="496" spans="1:18" ht="15">
      <c r="B496" s="218" t="s">
        <v>917</v>
      </c>
      <c r="C496" s="219" t="s">
        <v>78</v>
      </c>
      <c r="D496" s="219" t="s">
        <v>871</v>
      </c>
      <c r="E496" s="219" t="s">
        <v>651</v>
      </c>
      <c r="F496" s="219" t="s">
        <v>33</v>
      </c>
      <c r="G496" s="219" t="s">
        <v>931</v>
      </c>
      <c r="H496" s="220">
        <v>1</v>
      </c>
      <c r="I496" s="219" t="s">
        <v>6</v>
      </c>
      <c r="J496" s="221">
        <v>0.61772000000000005</v>
      </c>
      <c r="K496" s="229" t="s">
        <v>971</v>
      </c>
      <c r="L496" s="222">
        <v>500</v>
      </c>
      <c r="M496" s="222">
        <v>500</v>
      </c>
      <c r="N496" s="223">
        <v>308.86</v>
      </c>
      <c r="Q496" s="235"/>
      <c r="R496" s="235"/>
    </row>
    <row r="497" spans="2:18" ht="15">
      <c r="B497" s="212" t="s">
        <v>917</v>
      </c>
      <c r="C497" s="213" t="s">
        <v>78</v>
      </c>
      <c r="D497" s="213" t="s">
        <v>871</v>
      </c>
      <c r="E497" s="213" t="s">
        <v>651</v>
      </c>
      <c r="F497" s="213" t="s">
        <v>33</v>
      </c>
      <c r="G497" s="213" t="s">
        <v>931</v>
      </c>
      <c r="H497" s="214">
        <v>1</v>
      </c>
      <c r="I497" s="213" t="s">
        <v>6</v>
      </c>
      <c r="J497" s="215">
        <v>0.61772000000000005</v>
      </c>
      <c r="K497" s="228" t="s">
        <v>723</v>
      </c>
      <c r="L497" s="216">
        <v>564</v>
      </c>
      <c r="M497" s="216">
        <v>564</v>
      </c>
      <c r="N497" s="217">
        <v>348.39400000000001</v>
      </c>
      <c r="Q497" s="235"/>
      <c r="R497" s="235"/>
    </row>
    <row r="498" spans="2:18" ht="15">
      <c r="B498" s="218" t="s">
        <v>917</v>
      </c>
      <c r="C498" s="219" t="s">
        <v>78</v>
      </c>
      <c r="D498" s="219" t="s">
        <v>871</v>
      </c>
      <c r="E498" s="219" t="s">
        <v>104</v>
      </c>
      <c r="F498" s="219" t="s">
        <v>36</v>
      </c>
      <c r="G498" s="219" t="s">
        <v>931</v>
      </c>
      <c r="H498" s="220">
        <v>1</v>
      </c>
      <c r="I498" s="219" t="s">
        <v>6</v>
      </c>
      <c r="J498" s="221">
        <v>0.61772000000000005</v>
      </c>
      <c r="K498" s="229" t="s">
        <v>723</v>
      </c>
      <c r="L498" s="222">
        <v>124.59</v>
      </c>
      <c r="M498" s="222">
        <v>124.59</v>
      </c>
      <c r="N498" s="223">
        <v>76.962000000000003</v>
      </c>
      <c r="Q498" s="235"/>
      <c r="R498" s="235"/>
    </row>
    <row r="499" spans="2:18" ht="15">
      <c r="B499" s="212" t="s">
        <v>917</v>
      </c>
      <c r="C499" s="213" t="s">
        <v>78</v>
      </c>
      <c r="D499" s="213" t="s">
        <v>871</v>
      </c>
      <c r="E499" s="213" t="s">
        <v>105</v>
      </c>
      <c r="F499" s="213" t="s">
        <v>916</v>
      </c>
      <c r="G499" s="213" t="s">
        <v>931</v>
      </c>
      <c r="H499" s="214">
        <v>1</v>
      </c>
      <c r="I499" s="213" t="s">
        <v>6</v>
      </c>
      <c r="J499" s="215">
        <v>0.61772000000000005</v>
      </c>
      <c r="K499" s="228" t="s">
        <v>971</v>
      </c>
      <c r="L499" s="216">
        <v>111.8</v>
      </c>
      <c r="M499" s="216">
        <v>111.8</v>
      </c>
      <c r="N499" s="217">
        <v>69.061000000000007</v>
      </c>
      <c r="Q499" s="235"/>
      <c r="R499" s="235"/>
    </row>
    <row r="500" spans="2:18" ht="15">
      <c r="B500" s="218" t="s">
        <v>917</v>
      </c>
      <c r="C500" s="219" t="s">
        <v>78</v>
      </c>
      <c r="D500" s="219" t="s">
        <v>871</v>
      </c>
      <c r="E500" s="219" t="s">
        <v>106</v>
      </c>
      <c r="F500" s="219" t="s">
        <v>916</v>
      </c>
      <c r="G500" s="219" t="s">
        <v>931</v>
      </c>
      <c r="H500" s="220">
        <v>1</v>
      </c>
      <c r="I500" s="219" t="s">
        <v>6</v>
      </c>
      <c r="J500" s="221">
        <v>0.61772000000000005</v>
      </c>
      <c r="K500" s="229" t="s">
        <v>723</v>
      </c>
      <c r="L500" s="222">
        <v>136.572</v>
      </c>
      <c r="M500" s="222">
        <v>136.572</v>
      </c>
      <c r="N500" s="223">
        <v>84.363</v>
      </c>
      <c r="Q500" s="235"/>
      <c r="R500" s="235"/>
    </row>
    <row r="501" spans="2:18" ht="15">
      <c r="B501" s="212" t="s">
        <v>917</v>
      </c>
      <c r="C501" s="213" t="s">
        <v>107</v>
      </c>
      <c r="D501" s="213" t="s">
        <v>872</v>
      </c>
      <c r="E501" s="213" t="s">
        <v>654</v>
      </c>
      <c r="F501" s="213" t="s">
        <v>7</v>
      </c>
      <c r="G501" s="213" t="s">
        <v>933</v>
      </c>
      <c r="H501" s="214">
        <v>0.4</v>
      </c>
      <c r="I501" s="213" t="s">
        <v>9</v>
      </c>
      <c r="J501" s="215">
        <v>0.4</v>
      </c>
      <c r="K501" s="228" t="s">
        <v>723</v>
      </c>
      <c r="L501" s="216">
        <v>39.6</v>
      </c>
      <c r="M501" s="216">
        <v>15.84</v>
      </c>
      <c r="N501" s="217">
        <v>15.84</v>
      </c>
      <c r="Q501" s="235"/>
      <c r="R501" s="235"/>
    </row>
    <row r="502" spans="2:18" ht="15">
      <c r="B502" s="218" t="s">
        <v>917</v>
      </c>
      <c r="C502" s="219" t="s">
        <v>107</v>
      </c>
      <c r="D502" s="219" t="s">
        <v>872</v>
      </c>
      <c r="E502" s="219" t="s">
        <v>761</v>
      </c>
      <c r="F502" s="219" t="s">
        <v>32</v>
      </c>
      <c r="G502" s="219" t="s">
        <v>933</v>
      </c>
      <c r="H502" s="220">
        <v>0.4</v>
      </c>
      <c r="I502" s="219" t="s">
        <v>9</v>
      </c>
      <c r="J502" s="221">
        <v>0.4</v>
      </c>
      <c r="K502" s="229" t="s">
        <v>723</v>
      </c>
      <c r="L502" s="222">
        <v>10</v>
      </c>
      <c r="M502" s="222">
        <v>4</v>
      </c>
      <c r="N502" s="223">
        <v>4</v>
      </c>
      <c r="Q502" s="235"/>
      <c r="R502" s="235"/>
    </row>
    <row r="503" spans="2:18" ht="15">
      <c r="B503" s="212" t="s">
        <v>917</v>
      </c>
      <c r="C503" s="213" t="s">
        <v>107</v>
      </c>
      <c r="D503" s="213" t="s">
        <v>872</v>
      </c>
      <c r="E503" s="213" t="s">
        <v>109</v>
      </c>
      <c r="F503" s="213" t="s">
        <v>32</v>
      </c>
      <c r="G503" s="213" t="s">
        <v>933</v>
      </c>
      <c r="H503" s="214">
        <v>0.4</v>
      </c>
      <c r="I503" s="213" t="s">
        <v>9</v>
      </c>
      <c r="J503" s="215">
        <v>0.4</v>
      </c>
      <c r="K503" s="228" t="s">
        <v>723</v>
      </c>
      <c r="L503" s="216">
        <v>10</v>
      </c>
      <c r="M503" s="216">
        <v>4</v>
      </c>
      <c r="N503" s="217">
        <v>4</v>
      </c>
      <c r="Q503" s="235"/>
      <c r="R503" s="235"/>
    </row>
    <row r="504" spans="2:18" ht="15">
      <c r="B504" s="218" t="s">
        <v>917</v>
      </c>
      <c r="C504" s="219" t="s">
        <v>107</v>
      </c>
      <c r="D504" s="219" t="s">
        <v>872</v>
      </c>
      <c r="E504" s="219" t="s">
        <v>662</v>
      </c>
      <c r="F504" s="219" t="s">
        <v>7</v>
      </c>
      <c r="G504" s="219" t="s">
        <v>933</v>
      </c>
      <c r="H504" s="220">
        <v>0.4</v>
      </c>
      <c r="I504" s="219" t="s">
        <v>9</v>
      </c>
      <c r="J504" s="221">
        <v>0.4</v>
      </c>
      <c r="K504" s="229" t="s">
        <v>723</v>
      </c>
      <c r="L504" s="222">
        <v>99</v>
      </c>
      <c r="M504" s="222">
        <v>39.6</v>
      </c>
      <c r="N504" s="223">
        <v>39.6</v>
      </c>
      <c r="Q504" s="235"/>
      <c r="R504" s="235"/>
    </row>
    <row r="505" spans="2:18" ht="15">
      <c r="B505" s="212" t="s">
        <v>917</v>
      </c>
      <c r="C505" s="213" t="s">
        <v>107</v>
      </c>
      <c r="D505" s="213" t="s">
        <v>872</v>
      </c>
      <c r="E505" s="213" t="s">
        <v>655</v>
      </c>
      <c r="F505" s="213" t="s">
        <v>7</v>
      </c>
      <c r="G505" s="213" t="s">
        <v>933</v>
      </c>
      <c r="H505" s="214">
        <v>0.4</v>
      </c>
      <c r="I505" s="213" t="s">
        <v>9</v>
      </c>
      <c r="J505" s="215">
        <v>0.4</v>
      </c>
      <c r="K505" s="228" t="s">
        <v>723</v>
      </c>
      <c r="L505" s="216">
        <v>99</v>
      </c>
      <c r="M505" s="216">
        <v>39.6</v>
      </c>
      <c r="N505" s="217">
        <v>39.6</v>
      </c>
      <c r="Q505" s="235"/>
      <c r="R505" s="235"/>
    </row>
    <row r="506" spans="2:18" ht="15">
      <c r="B506" s="218" t="s">
        <v>917</v>
      </c>
      <c r="C506" s="219" t="s">
        <v>107</v>
      </c>
      <c r="D506" s="219" t="s">
        <v>872</v>
      </c>
      <c r="E506" s="219" t="s">
        <v>656</v>
      </c>
      <c r="F506" s="219" t="s">
        <v>7</v>
      </c>
      <c r="G506" s="219" t="s">
        <v>933</v>
      </c>
      <c r="H506" s="220">
        <v>0.4</v>
      </c>
      <c r="I506" s="219" t="s">
        <v>9</v>
      </c>
      <c r="J506" s="221">
        <v>0.4</v>
      </c>
      <c r="K506" s="229" t="s">
        <v>723</v>
      </c>
      <c r="L506" s="222">
        <v>99</v>
      </c>
      <c r="M506" s="222">
        <v>39.6</v>
      </c>
      <c r="N506" s="223">
        <v>39.6</v>
      </c>
      <c r="Q506" s="235"/>
      <c r="R506" s="235"/>
    </row>
    <row r="507" spans="2:18" ht="15">
      <c r="B507" s="212" t="s">
        <v>917</v>
      </c>
      <c r="C507" s="213" t="s">
        <v>107</v>
      </c>
      <c r="D507" s="213" t="s">
        <v>872</v>
      </c>
      <c r="E507" s="213" t="s">
        <v>657</v>
      </c>
      <c r="F507" s="213" t="s">
        <v>7</v>
      </c>
      <c r="G507" s="213" t="s">
        <v>933</v>
      </c>
      <c r="H507" s="214">
        <v>0.4</v>
      </c>
      <c r="I507" s="213" t="s">
        <v>9</v>
      </c>
      <c r="J507" s="215">
        <v>0.4</v>
      </c>
      <c r="K507" s="228" t="s">
        <v>723</v>
      </c>
      <c r="L507" s="216">
        <v>99</v>
      </c>
      <c r="M507" s="216">
        <v>39.6</v>
      </c>
      <c r="N507" s="217">
        <v>39.6</v>
      </c>
      <c r="Q507" s="235"/>
      <c r="R507" s="235"/>
    </row>
    <row r="508" spans="2:18" ht="15">
      <c r="B508" s="218" t="s">
        <v>917</v>
      </c>
      <c r="C508" s="219" t="s">
        <v>107</v>
      </c>
      <c r="D508" s="219" t="s">
        <v>872</v>
      </c>
      <c r="E508" s="219" t="s">
        <v>658</v>
      </c>
      <c r="F508" s="219" t="s">
        <v>7</v>
      </c>
      <c r="G508" s="219" t="s">
        <v>933</v>
      </c>
      <c r="H508" s="220">
        <v>0.4</v>
      </c>
      <c r="I508" s="219" t="s">
        <v>9</v>
      </c>
      <c r="J508" s="221">
        <v>0.4</v>
      </c>
      <c r="K508" s="229" t="s">
        <v>723</v>
      </c>
      <c r="L508" s="222">
        <v>39.6</v>
      </c>
      <c r="M508" s="222">
        <v>15.84</v>
      </c>
      <c r="N508" s="223">
        <v>15.84</v>
      </c>
      <c r="Q508" s="235"/>
      <c r="R508" s="235"/>
    </row>
    <row r="509" spans="2:18" ht="15">
      <c r="B509" s="212" t="s">
        <v>917</v>
      </c>
      <c r="C509" s="213" t="s">
        <v>107</v>
      </c>
      <c r="D509" s="213" t="s">
        <v>872</v>
      </c>
      <c r="E509" s="213" t="s">
        <v>659</v>
      </c>
      <c r="F509" s="213" t="s">
        <v>7</v>
      </c>
      <c r="G509" s="213" t="s">
        <v>933</v>
      </c>
      <c r="H509" s="214">
        <v>0.4</v>
      </c>
      <c r="I509" s="213" t="s">
        <v>9</v>
      </c>
      <c r="J509" s="215">
        <v>0.4</v>
      </c>
      <c r="K509" s="228" t="s">
        <v>723</v>
      </c>
      <c r="L509" s="216">
        <v>9</v>
      </c>
      <c r="M509" s="216">
        <v>3.6</v>
      </c>
      <c r="N509" s="217">
        <v>3.6</v>
      </c>
      <c r="Q509" s="235"/>
      <c r="R509" s="235"/>
    </row>
    <row r="510" spans="2:18" ht="15">
      <c r="B510" s="218" t="s">
        <v>917</v>
      </c>
      <c r="C510" s="219" t="s">
        <v>107</v>
      </c>
      <c r="D510" s="219" t="s">
        <v>872</v>
      </c>
      <c r="E510" s="219" t="s">
        <v>660</v>
      </c>
      <c r="F510" s="219" t="s">
        <v>7</v>
      </c>
      <c r="G510" s="219" t="s">
        <v>933</v>
      </c>
      <c r="H510" s="220">
        <v>0.4</v>
      </c>
      <c r="I510" s="219" t="s">
        <v>9</v>
      </c>
      <c r="J510" s="221">
        <v>0.4</v>
      </c>
      <c r="K510" s="229" t="s">
        <v>723</v>
      </c>
      <c r="L510" s="222">
        <v>27</v>
      </c>
      <c r="M510" s="222">
        <v>10.8</v>
      </c>
      <c r="N510" s="223">
        <v>10.8</v>
      </c>
      <c r="Q510" s="235"/>
      <c r="R510" s="235"/>
    </row>
    <row r="511" spans="2:18" ht="15">
      <c r="B511" s="212" t="s">
        <v>917</v>
      </c>
      <c r="C511" s="213" t="s">
        <v>107</v>
      </c>
      <c r="D511" s="213" t="s">
        <v>872</v>
      </c>
      <c r="E511" s="213" t="s">
        <v>661</v>
      </c>
      <c r="F511" s="213" t="s">
        <v>7</v>
      </c>
      <c r="G511" s="213" t="s">
        <v>933</v>
      </c>
      <c r="H511" s="214">
        <v>0.4</v>
      </c>
      <c r="I511" s="213" t="s">
        <v>9</v>
      </c>
      <c r="J511" s="215">
        <v>0.4</v>
      </c>
      <c r="K511" s="228" t="s">
        <v>723</v>
      </c>
      <c r="L511" s="216">
        <v>48.6</v>
      </c>
      <c r="M511" s="216">
        <v>19.440000000000001</v>
      </c>
      <c r="N511" s="217">
        <v>19.440000000000001</v>
      </c>
      <c r="Q511" s="235"/>
      <c r="R511" s="235"/>
    </row>
    <row r="512" spans="2:18" ht="15">
      <c r="B512" s="218" t="s">
        <v>917</v>
      </c>
      <c r="C512" s="219" t="s">
        <v>107</v>
      </c>
      <c r="D512" s="219" t="s">
        <v>872</v>
      </c>
      <c r="E512" s="219" t="s">
        <v>663</v>
      </c>
      <c r="F512" s="219" t="s">
        <v>7</v>
      </c>
      <c r="G512" s="219" t="s">
        <v>932</v>
      </c>
      <c r="H512" s="220">
        <v>0.4</v>
      </c>
      <c r="I512" s="219" t="s">
        <v>9</v>
      </c>
      <c r="J512" s="221">
        <v>0.4</v>
      </c>
      <c r="K512" s="229" t="s">
        <v>723</v>
      </c>
      <c r="L512" s="222">
        <v>99</v>
      </c>
      <c r="M512" s="222">
        <v>39.6</v>
      </c>
      <c r="N512" s="223">
        <v>39.6</v>
      </c>
      <c r="Q512" s="235"/>
      <c r="R512" s="235"/>
    </row>
    <row r="513" spans="2:18" ht="15">
      <c r="B513" s="212" t="s">
        <v>917</v>
      </c>
      <c r="C513" s="213" t="s">
        <v>107</v>
      </c>
      <c r="D513" s="213" t="s">
        <v>872</v>
      </c>
      <c r="E513" s="213" t="s">
        <v>998</v>
      </c>
      <c r="F513" s="213" t="s">
        <v>10</v>
      </c>
      <c r="G513" s="213" t="s">
        <v>932</v>
      </c>
      <c r="H513" s="214">
        <v>1</v>
      </c>
      <c r="I513" s="213" t="s">
        <v>6</v>
      </c>
      <c r="J513" s="215">
        <v>0.96</v>
      </c>
      <c r="K513" s="228" t="s">
        <v>723</v>
      </c>
      <c r="L513" s="216">
        <v>122</v>
      </c>
      <c r="M513" s="216">
        <v>122</v>
      </c>
      <c r="N513" s="217">
        <v>117.12</v>
      </c>
      <c r="Q513" s="235"/>
      <c r="R513" s="235"/>
    </row>
    <row r="514" spans="2:18" ht="15">
      <c r="B514" s="218" t="s">
        <v>917</v>
      </c>
      <c r="C514" s="219" t="s">
        <v>107</v>
      </c>
      <c r="D514" s="219" t="s">
        <v>873</v>
      </c>
      <c r="E514" s="219" t="s">
        <v>111</v>
      </c>
      <c r="F514" s="219" t="s">
        <v>10</v>
      </c>
      <c r="G514" s="219" t="s">
        <v>932</v>
      </c>
      <c r="H514" s="220">
        <v>1</v>
      </c>
      <c r="I514" s="219" t="s">
        <v>6</v>
      </c>
      <c r="J514" s="221">
        <v>0.99990000000000001</v>
      </c>
      <c r="K514" s="229" t="s">
        <v>723</v>
      </c>
      <c r="L514" s="222">
        <v>260</v>
      </c>
      <c r="M514" s="222">
        <v>260</v>
      </c>
      <c r="N514" s="223">
        <v>259.97399999999999</v>
      </c>
      <c r="Q514" s="235"/>
      <c r="R514" s="235"/>
    </row>
    <row r="515" spans="2:18" ht="15">
      <c r="B515" s="212" t="s">
        <v>917</v>
      </c>
      <c r="C515" s="213" t="s">
        <v>107</v>
      </c>
      <c r="D515" s="213" t="s">
        <v>873</v>
      </c>
      <c r="E515" s="213" t="s">
        <v>112</v>
      </c>
      <c r="F515" s="213" t="s">
        <v>10</v>
      </c>
      <c r="G515" s="213" t="s">
        <v>933</v>
      </c>
      <c r="H515" s="214">
        <v>1</v>
      </c>
      <c r="I515" s="213" t="s">
        <v>6</v>
      </c>
      <c r="J515" s="215">
        <v>0.99990000000000001</v>
      </c>
      <c r="K515" s="228" t="s">
        <v>723</v>
      </c>
      <c r="L515" s="216">
        <v>24.2</v>
      </c>
      <c r="M515" s="216">
        <v>24.2</v>
      </c>
      <c r="N515" s="217">
        <v>24.198</v>
      </c>
      <c r="Q515" s="235"/>
      <c r="R515" s="235"/>
    </row>
    <row r="516" spans="2:18" ht="15">
      <c r="B516" s="218" t="s">
        <v>917</v>
      </c>
      <c r="C516" s="219" t="s">
        <v>107</v>
      </c>
      <c r="D516" s="219" t="s">
        <v>873</v>
      </c>
      <c r="E516" s="219" t="s">
        <v>112</v>
      </c>
      <c r="F516" s="219" t="s">
        <v>10</v>
      </c>
      <c r="G516" s="219" t="s">
        <v>933</v>
      </c>
      <c r="H516" s="220">
        <v>1</v>
      </c>
      <c r="I516" s="219" t="s">
        <v>6</v>
      </c>
      <c r="J516" s="221">
        <v>0.99990000000000001</v>
      </c>
      <c r="K516" s="229" t="s">
        <v>971</v>
      </c>
      <c r="L516" s="222">
        <v>32.1</v>
      </c>
      <c r="M516" s="222">
        <v>32.1</v>
      </c>
      <c r="N516" s="223">
        <v>32.097000000000001</v>
      </c>
      <c r="Q516" s="235"/>
      <c r="R516" s="235"/>
    </row>
    <row r="517" spans="2:18" ht="15">
      <c r="B517" s="212" t="s">
        <v>917</v>
      </c>
      <c r="C517" s="213" t="s">
        <v>107</v>
      </c>
      <c r="D517" s="213" t="s">
        <v>873</v>
      </c>
      <c r="E517" s="213" t="s">
        <v>113</v>
      </c>
      <c r="F517" s="213" t="s">
        <v>10</v>
      </c>
      <c r="G517" s="213" t="s">
        <v>932</v>
      </c>
      <c r="H517" s="214">
        <v>1</v>
      </c>
      <c r="I517" s="213" t="s">
        <v>6</v>
      </c>
      <c r="J517" s="215">
        <v>1</v>
      </c>
      <c r="K517" s="228" t="s">
        <v>723</v>
      </c>
      <c r="L517" s="216">
        <v>9.3000000000000007</v>
      </c>
      <c r="M517" s="216">
        <v>9.3000000000000007</v>
      </c>
      <c r="N517" s="217">
        <v>9.3000000000000007</v>
      </c>
      <c r="Q517" s="235"/>
      <c r="R517" s="235"/>
    </row>
    <row r="518" spans="2:18" ht="15">
      <c r="B518" s="218" t="s">
        <v>917</v>
      </c>
      <c r="C518" s="219" t="s">
        <v>107</v>
      </c>
      <c r="D518" s="219" t="s">
        <v>874</v>
      </c>
      <c r="E518" s="219" t="s">
        <v>115</v>
      </c>
      <c r="F518" s="219" t="s">
        <v>10</v>
      </c>
      <c r="G518" s="219" t="s">
        <v>933</v>
      </c>
      <c r="H518" s="220">
        <v>0.5</v>
      </c>
      <c r="I518" s="219" t="s">
        <v>9</v>
      </c>
      <c r="J518" s="221">
        <v>0.35</v>
      </c>
      <c r="K518" s="229" t="s">
        <v>723</v>
      </c>
      <c r="L518" s="222">
        <v>507</v>
      </c>
      <c r="M518" s="222">
        <v>253.5</v>
      </c>
      <c r="N518" s="223">
        <v>177.45</v>
      </c>
      <c r="Q518" s="235"/>
      <c r="R518" s="235"/>
    </row>
    <row r="519" spans="2:18" ht="15">
      <c r="B519" s="212" t="s">
        <v>917</v>
      </c>
      <c r="C519" s="213" t="s">
        <v>107</v>
      </c>
      <c r="D519" s="213" t="s">
        <v>116</v>
      </c>
      <c r="E519" s="213" t="s">
        <v>124</v>
      </c>
      <c r="F519" s="213" t="s">
        <v>10</v>
      </c>
      <c r="G519" s="213" t="s">
        <v>932</v>
      </c>
      <c r="H519" s="214">
        <v>1</v>
      </c>
      <c r="I519" s="213" t="s">
        <v>6</v>
      </c>
      <c r="J519" s="215">
        <v>1</v>
      </c>
      <c r="K519" s="228" t="s">
        <v>723</v>
      </c>
      <c r="L519" s="216">
        <v>527</v>
      </c>
      <c r="M519" s="216">
        <v>527</v>
      </c>
      <c r="N519" s="217">
        <v>527</v>
      </c>
      <c r="Q519" s="235"/>
      <c r="R519" s="235"/>
    </row>
    <row r="520" spans="2:18" ht="15">
      <c r="B520" s="218" t="s">
        <v>917</v>
      </c>
      <c r="C520" s="219" t="s">
        <v>107</v>
      </c>
      <c r="D520" s="219" t="s">
        <v>116</v>
      </c>
      <c r="E520" s="219" t="s">
        <v>120</v>
      </c>
      <c r="F520" s="219" t="s">
        <v>10</v>
      </c>
      <c r="G520" s="219" t="s">
        <v>932</v>
      </c>
      <c r="H520" s="220">
        <v>1</v>
      </c>
      <c r="I520" s="219" t="s">
        <v>6</v>
      </c>
      <c r="J520" s="221">
        <v>1</v>
      </c>
      <c r="K520" s="229" t="s">
        <v>723</v>
      </c>
      <c r="L520" s="222">
        <v>620</v>
      </c>
      <c r="M520" s="222">
        <v>620</v>
      </c>
      <c r="N520" s="223">
        <v>620</v>
      </c>
      <c r="Q520" s="235"/>
      <c r="R520" s="235"/>
    </row>
    <row r="521" spans="2:18" ht="15">
      <c r="B521" s="212" t="s">
        <v>917</v>
      </c>
      <c r="C521" s="213" t="s">
        <v>107</v>
      </c>
      <c r="D521" s="213" t="s">
        <v>116</v>
      </c>
      <c r="E521" s="213" t="s">
        <v>120</v>
      </c>
      <c r="F521" s="213" t="s">
        <v>33</v>
      </c>
      <c r="G521" s="213" t="s">
        <v>932</v>
      </c>
      <c r="H521" s="214">
        <v>1</v>
      </c>
      <c r="I521" s="213" t="s">
        <v>6</v>
      </c>
      <c r="J521" s="215">
        <v>1</v>
      </c>
      <c r="K521" s="228" t="s">
        <v>723</v>
      </c>
      <c r="L521" s="216">
        <v>15.5</v>
      </c>
      <c r="M521" s="216">
        <v>15.5</v>
      </c>
      <c r="N521" s="217">
        <v>15.5</v>
      </c>
      <c r="Q521" s="235"/>
      <c r="R521" s="235"/>
    </row>
    <row r="522" spans="2:18" ht="15">
      <c r="B522" s="218" t="s">
        <v>917</v>
      </c>
      <c r="C522" s="219" t="s">
        <v>107</v>
      </c>
      <c r="D522" s="219" t="s">
        <v>116</v>
      </c>
      <c r="E522" s="219" t="s">
        <v>123</v>
      </c>
      <c r="F522" s="219" t="s">
        <v>10</v>
      </c>
      <c r="G522" s="219" t="s">
        <v>932</v>
      </c>
      <c r="H522" s="220">
        <v>0.37959999999999999</v>
      </c>
      <c r="I522" s="219" t="s">
        <v>9</v>
      </c>
      <c r="J522" s="221">
        <v>0.37959999999999999</v>
      </c>
      <c r="K522" s="229" t="s">
        <v>723</v>
      </c>
      <c r="L522" s="222">
        <v>575</v>
      </c>
      <c r="M522" s="222">
        <v>218.27</v>
      </c>
      <c r="N522" s="223">
        <v>218.27</v>
      </c>
      <c r="Q522" s="235"/>
      <c r="R522" s="235"/>
    </row>
    <row r="523" spans="2:18" ht="15">
      <c r="B523" s="212" t="s">
        <v>917</v>
      </c>
      <c r="C523" s="213" t="s">
        <v>107</v>
      </c>
      <c r="D523" s="213" t="s">
        <v>116</v>
      </c>
      <c r="E523" s="213" t="s">
        <v>122</v>
      </c>
      <c r="F523" s="213" t="s">
        <v>10</v>
      </c>
      <c r="G523" s="213" t="s">
        <v>933</v>
      </c>
      <c r="H523" s="214">
        <v>0.27750000000000002</v>
      </c>
      <c r="I523" s="213" t="s">
        <v>9</v>
      </c>
      <c r="J523" s="215">
        <v>0.27750000000000002</v>
      </c>
      <c r="K523" s="228" t="s">
        <v>723</v>
      </c>
      <c r="L523" s="216">
        <v>575</v>
      </c>
      <c r="M523" s="216">
        <v>159.56299999999999</v>
      </c>
      <c r="N523" s="217">
        <v>159.56299999999999</v>
      </c>
      <c r="Q523" s="235"/>
      <c r="R523" s="235"/>
    </row>
    <row r="524" spans="2:18" ht="15">
      <c r="B524" s="218" t="s">
        <v>917</v>
      </c>
      <c r="C524" s="219" t="s">
        <v>107</v>
      </c>
      <c r="D524" s="219" t="s">
        <v>116</v>
      </c>
      <c r="E524" s="219" t="s">
        <v>664</v>
      </c>
      <c r="F524" s="219" t="s">
        <v>916</v>
      </c>
      <c r="G524" s="219" t="s">
        <v>932</v>
      </c>
      <c r="H524" s="220">
        <v>1</v>
      </c>
      <c r="I524" s="219" t="s">
        <v>6</v>
      </c>
      <c r="J524" s="221">
        <v>1</v>
      </c>
      <c r="K524" s="229" t="s">
        <v>723</v>
      </c>
      <c r="L524" s="222">
        <v>0.3</v>
      </c>
      <c r="M524" s="222">
        <v>0.3</v>
      </c>
      <c r="N524" s="223">
        <v>0.3</v>
      </c>
      <c r="Q524" s="235"/>
      <c r="R524" s="235"/>
    </row>
    <row r="525" spans="2:18" ht="15">
      <c r="B525" s="212" t="s">
        <v>917</v>
      </c>
      <c r="C525" s="213" t="s">
        <v>107</v>
      </c>
      <c r="D525" s="213" t="s">
        <v>116</v>
      </c>
      <c r="E525" s="213" t="s">
        <v>999</v>
      </c>
      <c r="F525" s="213" t="s">
        <v>10</v>
      </c>
      <c r="G525" s="213" t="s">
        <v>932</v>
      </c>
      <c r="H525" s="214">
        <v>0.5</v>
      </c>
      <c r="I525" s="213" t="s">
        <v>9</v>
      </c>
      <c r="J525" s="215">
        <v>0.5</v>
      </c>
      <c r="K525" s="228" t="s">
        <v>723</v>
      </c>
      <c r="L525" s="216">
        <v>303.5</v>
      </c>
      <c r="M525" s="216">
        <v>151.75</v>
      </c>
      <c r="N525" s="217">
        <v>151.75</v>
      </c>
      <c r="Q525" s="235"/>
      <c r="R525" s="235"/>
    </row>
    <row r="526" spans="2:18" ht="15">
      <c r="B526" s="218" t="s">
        <v>917</v>
      </c>
      <c r="C526" s="219" t="s">
        <v>107</v>
      </c>
      <c r="D526" s="219" t="s">
        <v>116</v>
      </c>
      <c r="E526" s="219" t="s">
        <v>665</v>
      </c>
      <c r="F526" s="219" t="s">
        <v>30</v>
      </c>
      <c r="G526" s="219" t="s">
        <v>932</v>
      </c>
      <c r="H526" s="220">
        <v>1</v>
      </c>
      <c r="I526" s="219" t="s">
        <v>6</v>
      </c>
      <c r="J526" s="221">
        <v>1</v>
      </c>
      <c r="K526" s="229" t="s">
        <v>723</v>
      </c>
      <c r="L526" s="222">
        <v>16.2</v>
      </c>
      <c r="M526" s="222">
        <v>16.2</v>
      </c>
      <c r="N526" s="223">
        <v>16.2</v>
      </c>
      <c r="Q526" s="235"/>
      <c r="R526" s="235"/>
    </row>
    <row r="527" spans="2:18" ht="15">
      <c r="B527" s="212" t="s">
        <v>917</v>
      </c>
      <c r="C527" s="213" t="s">
        <v>107</v>
      </c>
      <c r="D527" s="213" t="s">
        <v>116</v>
      </c>
      <c r="E527" s="213" t="s">
        <v>125</v>
      </c>
      <c r="F527" s="213" t="s">
        <v>10</v>
      </c>
      <c r="G527" s="213" t="s">
        <v>932</v>
      </c>
      <c r="H527" s="214">
        <v>1</v>
      </c>
      <c r="I527" s="213" t="s">
        <v>6</v>
      </c>
      <c r="J527" s="215">
        <v>1</v>
      </c>
      <c r="K527" s="228" t="s">
        <v>723</v>
      </c>
      <c r="L527" s="216">
        <v>478</v>
      </c>
      <c r="M527" s="216">
        <v>478</v>
      </c>
      <c r="N527" s="217">
        <v>478</v>
      </c>
      <c r="Q527" s="235"/>
      <c r="R527" s="235"/>
    </row>
    <row r="528" spans="2:18" ht="15">
      <c r="B528" s="218" t="s">
        <v>917</v>
      </c>
      <c r="C528" s="219" t="s">
        <v>107</v>
      </c>
      <c r="D528" s="219" t="s">
        <v>116</v>
      </c>
      <c r="E528" s="219" t="s">
        <v>666</v>
      </c>
      <c r="F528" s="219" t="s">
        <v>916</v>
      </c>
      <c r="G528" s="219" t="s">
        <v>932</v>
      </c>
      <c r="H528" s="220">
        <v>1</v>
      </c>
      <c r="I528" s="219" t="s">
        <v>6</v>
      </c>
      <c r="J528" s="221">
        <v>1</v>
      </c>
      <c r="K528" s="229" t="s">
        <v>723</v>
      </c>
      <c r="L528" s="222">
        <v>8.4</v>
      </c>
      <c r="M528" s="222">
        <v>8.4</v>
      </c>
      <c r="N528" s="223">
        <v>8.4</v>
      </c>
      <c r="Q528" s="235"/>
      <c r="R528" s="235"/>
    </row>
    <row r="529" spans="2:18" ht="15">
      <c r="B529" s="212" t="s">
        <v>917</v>
      </c>
      <c r="C529" s="213" t="s">
        <v>107</v>
      </c>
      <c r="D529" s="213" t="s">
        <v>116</v>
      </c>
      <c r="E529" s="213" t="s">
        <v>136</v>
      </c>
      <c r="F529" s="213" t="s">
        <v>916</v>
      </c>
      <c r="G529" s="213" t="s">
        <v>932</v>
      </c>
      <c r="H529" s="214">
        <v>1</v>
      </c>
      <c r="I529" s="213" t="s">
        <v>6</v>
      </c>
      <c r="J529" s="215">
        <v>1</v>
      </c>
      <c r="K529" s="228" t="s">
        <v>723</v>
      </c>
      <c r="L529" s="216">
        <v>61.8</v>
      </c>
      <c r="M529" s="216">
        <v>61.8</v>
      </c>
      <c r="N529" s="217">
        <v>61.8</v>
      </c>
      <c r="Q529" s="235"/>
      <c r="R529" s="235"/>
    </row>
    <row r="530" spans="2:18" ht="15">
      <c r="B530" s="218" t="s">
        <v>917</v>
      </c>
      <c r="C530" s="219" t="s">
        <v>107</v>
      </c>
      <c r="D530" s="219" t="s">
        <v>116</v>
      </c>
      <c r="E530" s="219" t="s">
        <v>129</v>
      </c>
      <c r="F530" s="219" t="s">
        <v>10</v>
      </c>
      <c r="G530" s="219" t="s">
        <v>932</v>
      </c>
      <c r="H530" s="220">
        <v>1</v>
      </c>
      <c r="I530" s="219" t="s">
        <v>6</v>
      </c>
      <c r="J530" s="221">
        <v>1</v>
      </c>
      <c r="K530" s="229" t="s">
        <v>723</v>
      </c>
      <c r="L530" s="222">
        <v>303</v>
      </c>
      <c r="M530" s="222">
        <v>303</v>
      </c>
      <c r="N530" s="223">
        <v>303</v>
      </c>
      <c r="Q530" s="235"/>
      <c r="R530" s="235"/>
    </row>
    <row r="531" spans="2:18" ht="15">
      <c r="B531" s="212" t="s">
        <v>917</v>
      </c>
      <c r="C531" s="213" t="s">
        <v>107</v>
      </c>
      <c r="D531" s="213" t="s">
        <v>116</v>
      </c>
      <c r="E531" s="213" t="s">
        <v>131</v>
      </c>
      <c r="F531" s="213" t="s">
        <v>36</v>
      </c>
      <c r="G531" s="213" t="s">
        <v>932</v>
      </c>
      <c r="H531" s="214">
        <v>1</v>
      </c>
      <c r="I531" s="213" t="s">
        <v>6</v>
      </c>
      <c r="J531" s="215">
        <v>1</v>
      </c>
      <c r="K531" s="228" t="s">
        <v>723</v>
      </c>
      <c r="L531" s="216">
        <v>635</v>
      </c>
      <c r="M531" s="216">
        <v>635</v>
      </c>
      <c r="N531" s="217">
        <v>635</v>
      </c>
      <c r="Q531" s="235"/>
      <c r="R531" s="235"/>
    </row>
    <row r="532" spans="2:18" ht="15">
      <c r="B532" s="218" t="s">
        <v>917</v>
      </c>
      <c r="C532" s="219" t="s">
        <v>107</v>
      </c>
      <c r="D532" s="219" t="s">
        <v>116</v>
      </c>
      <c r="E532" s="219" t="s">
        <v>133</v>
      </c>
      <c r="F532" s="219" t="s">
        <v>36</v>
      </c>
      <c r="G532" s="219" t="s">
        <v>933</v>
      </c>
      <c r="H532" s="220">
        <v>1</v>
      </c>
      <c r="I532" s="219" t="s">
        <v>6</v>
      </c>
      <c r="J532" s="221">
        <v>1</v>
      </c>
      <c r="K532" s="229" t="s">
        <v>723</v>
      </c>
      <c r="L532" s="222">
        <v>40.4</v>
      </c>
      <c r="M532" s="222">
        <v>40.4</v>
      </c>
      <c r="N532" s="223">
        <v>40.4</v>
      </c>
      <c r="Q532" s="235"/>
      <c r="R532" s="235"/>
    </row>
    <row r="533" spans="2:18" ht="15">
      <c r="B533" s="212" t="s">
        <v>917</v>
      </c>
      <c r="C533" s="213" t="s">
        <v>107</v>
      </c>
      <c r="D533" s="213" t="s">
        <v>116</v>
      </c>
      <c r="E533" s="213" t="s">
        <v>127</v>
      </c>
      <c r="F533" s="213" t="s">
        <v>10</v>
      </c>
      <c r="G533" s="213" t="s">
        <v>932</v>
      </c>
      <c r="H533" s="214">
        <v>1</v>
      </c>
      <c r="I533" s="213" t="s">
        <v>6</v>
      </c>
      <c r="J533" s="215">
        <v>1</v>
      </c>
      <c r="K533" s="228" t="s">
        <v>723</v>
      </c>
      <c r="L533" s="216">
        <v>343</v>
      </c>
      <c r="M533" s="216">
        <v>343</v>
      </c>
      <c r="N533" s="217">
        <v>343</v>
      </c>
      <c r="Q533" s="235"/>
      <c r="R533" s="235"/>
    </row>
    <row r="534" spans="2:18" ht="15">
      <c r="B534" s="218" t="s">
        <v>917</v>
      </c>
      <c r="C534" s="219" t="s">
        <v>107</v>
      </c>
      <c r="D534" s="219" t="s">
        <v>116</v>
      </c>
      <c r="E534" s="219" t="s">
        <v>667</v>
      </c>
      <c r="F534" s="219" t="s">
        <v>916</v>
      </c>
      <c r="G534" s="219" t="s">
        <v>932</v>
      </c>
      <c r="H534" s="220">
        <v>1</v>
      </c>
      <c r="I534" s="219" t="s">
        <v>6</v>
      </c>
      <c r="J534" s="221">
        <v>1</v>
      </c>
      <c r="K534" s="229" t="s">
        <v>723</v>
      </c>
      <c r="L534" s="222">
        <v>10.199999999999999</v>
      </c>
      <c r="M534" s="222">
        <v>10.199999999999999</v>
      </c>
      <c r="N534" s="223">
        <v>10.199999999999999</v>
      </c>
      <c r="Q534" s="235"/>
      <c r="R534" s="235"/>
    </row>
    <row r="535" spans="2:18" ht="15">
      <c r="B535" s="212" t="s">
        <v>917</v>
      </c>
      <c r="C535" s="213" t="s">
        <v>107</v>
      </c>
      <c r="D535" s="213" t="s">
        <v>116</v>
      </c>
      <c r="E535" s="213" t="s">
        <v>668</v>
      </c>
      <c r="F535" s="213" t="s">
        <v>30</v>
      </c>
      <c r="G535" s="213" t="s">
        <v>932</v>
      </c>
      <c r="H535" s="214">
        <v>1</v>
      </c>
      <c r="I535" s="213" t="s">
        <v>6</v>
      </c>
      <c r="J535" s="215">
        <v>1</v>
      </c>
      <c r="K535" s="228" t="s">
        <v>723</v>
      </c>
      <c r="L535" s="216">
        <v>17</v>
      </c>
      <c r="M535" s="216">
        <v>17</v>
      </c>
      <c r="N535" s="217">
        <v>17</v>
      </c>
      <c r="Q535" s="235"/>
      <c r="R535" s="235"/>
    </row>
    <row r="536" spans="2:18" ht="15">
      <c r="B536" s="218" t="s">
        <v>917</v>
      </c>
      <c r="C536" s="219" t="s">
        <v>107</v>
      </c>
      <c r="D536" s="219" t="s">
        <v>116</v>
      </c>
      <c r="E536" s="219" t="s">
        <v>118</v>
      </c>
      <c r="F536" s="219" t="s">
        <v>10</v>
      </c>
      <c r="G536" s="219" t="s">
        <v>932</v>
      </c>
      <c r="H536" s="220">
        <v>1</v>
      </c>
      <c r="I536" s="219" t="s">
        <v>6</v>
      </c>
      <c r="J536" s="221">
        <v>1</v>
      </c>
      <c r="K536" s="229" t="s">
        <v>723</v>
      </c>
      <c r="L536" s="222">
        <v>893.4</v>
      </c>
      <c r="M536" s="222">
        <v>893.4</v>
      </c>
      <c r="N536" s="223">
        <v>893.4</v>
      </c>
      <c r="Q536" s="235"/>
      <c r="R536" s="235"/>
    </row>
    <row r="537" spans="2:18" ht="15">
      <c r="B537" s="212" t="s">
        <v>917</v>
      </c>
      <c r="C537" s="213" t="s">
        <v>107</v>
      </c>
      <c r="D537" s="213" t="s">
        <v>116</v>
      </c>
      <c r="E537" s="213" t="s">
        <v>1000</v>
      </c>
      <c r="F537" s="213" t="s">
        <v>10</v>
      </c>
      <c r="G537" s="213" t="s">
        <v>932</v>
      </c>
      <c r="H537" s="214">
        <v>1</v>
      </c>
      <c r="I537" s="213" t="s">
        <v>6</v>
      </c>
      <c r="J537" s="215">
        <v>1</v>
      </c>
      <c r="K537" s="228" t="s">
        <v>723</v>
      </c>
      <c r="L537" s="216">
        <v>365</v>
      </c>
      <c r="M537" s="216">
        <v>365</v>
      </c>
      <c r="N537" s="217">
        <v>365</v>
      </c>
      <c r="Q537" s="235"/>
      <c r="R537" s="235"/>
    </row>
    <row r="538" spans="2:18" ht="15">
      <c r="B538" s="218" t="s">
        <v>917</v>
      </c>
      <c r="C538" s="219" t="s">
        <v>107</v>
      </c>
      <c r="D538" s="219" t="s">
        <v>116</v>
      </c>
      <c r="E538" s="219" t="s">
        <v>669</v>
      </c>
      <c r="F538" s="219" t="s">
        <v>30</v>
      </c>
      <c r="G538" s="219" t="s">
        <v>933</v>
      </c>
      <c r="H538" s="220">
        <v>1</v>
      </c>
      <c r="I538" s="219" t="s">
        <v>6</v>
      </c>
      <c r="J538" s="221">
        <v>1</v>
      </c>
      <c r="K538" s="229" t="s">
        <v>723</v>
      </c>
      <c r="L538" s="222">
        <v>17.600000000000001</v>
      </c>
      <c r="M538" s="222">
        <v>17.600000000000001</v>
      </c>
      <c r="N538" s="223">
        <v>17.600000000000001</v>
      </c>
      <c r="Q538" s="235"/>
      <c r="R538" s="235"/>
    </row>
    <row r="539" spans="2:18" ht="15">
      <c r="B539" s="212" t="s">
        <v>917</v>
      </c>
      <c r="C539" s="213" t="s">
        <v>107</v>
      </c>
      <c r="D539" s="213" t="s">
        <v>116</v>
      </c>
      <c r="E539" s="213" t="s">
        <v>670</v>
      </c>
      <c r="F539" s="213" t="s">
        <v>30</v>
      </c>
      <c r="G539" s="213" t="s">
        <v>933</v>
      </c>
      <c r="H539" s="214">
        <v>1</v>
      </c>
      <c r="I539" s="213" t="s">
        <v>6</v>
      </c>
      <c r="J539" s="215">
        <v>1</v>
      </c>
      <c r="K539" s="228" t="s">
        <v>723</v>
      </c>
      <c r="L539" s="216">
        <v>17.600000000000001</v>
      </c>
      <c r="M539" s="216">
        <v>17.600000000000001</v>
      </c>
      <c r="N539" s="217">
        <v>17.600000000000001</v>
      </c>
      <c r="Q539" s="235"/>
      <c r="R539" s="235"/>
    </row>
    <row r="540" spans="2:18" ht="15">
      <c r="B540" s="218" t="s">
        <v>917</v>
      </c>
      <c r="C540" s="219" t="s">
        <v>107</v>
      </c>
      <c r="D540" s="219" t="s">
        <v>116</v>
      </c>
      <c r="E540" s="219" t="s">
        <v>671</v>
      </c>
      <c r="F540" s="219" t="s">
        <v>30</v>
      </c>
      <c r="G540" s="219" t="s">
        <v>933</v>
      </c>
      <c r="H540" s="220">
        <v>1</v>
      </c>
      <c r="I540" s="219" t="s">
        <v>6</v>
      </c>
      <c r="J540" s="221">
        <v>1</v>
      </c>
      <c r="K540" s="229" t="s">
        <v>723</v>
      </c>
      <c r="L540" s="222">
        <v>5</v>
      </c>
      <c r="M540" s="222">
        <v>5</v>
      </c>
      <c r="N540" s="223">
        <v>5</v>
      </c>
      <c r="Q540" s="235"/>
      <c r="R540" s="235"/>
    </row>
    <row r="541" spans="2:18" ht="15">
      <c r="B541" s="212" t="s">
        <v>917</v>
      </c>
      <c r="C541" s="213" t="s">
        <v>107</v>
      </c>
      <c r="D541" s="213" t="s">
        <v>116</v>
      </c>
      <c r="E541" s="213" t="s">
        <v>117</v>
      </c>
      <c r="F541" s="213" t="s">
        <v>10</v>
      </c>
      <c r="G541" s="213" t="s">
        <v>932</v>
      </c>
      <c r="H541" s="214">
        <v>1</v>
      </c>
      <c r="I541" s="213" t="s">
        <v>6</v>
      </c>
      <c r="J541" s="215">
        <v>1</v>
      </c>
      <c r="K541" s="228" t="s">
        <v>723</v>
      </c>
      <c r="L541" s="216">
        <v>1393.6</v>
      </c>
      <c r="M541" s="216">
        <v>1393.6</v>
      </c>
      <c r="N541" s="217">
        <v>1393.6</v>
      </c>
      <c r="Q541" s="235"/>
      <c r="R541" s="235"/>
    </row>
    <row r="542" spans="2:18" ht="15">
      <c r="B542" s="218" t="s">
        <v>917</v>
      </c>
      <c r="C542" s="219" t="s">
        <v>107</v>
      </c>
      <c r="D542" s="219" t="s">
        <v>116</v>
      </c>
      <c r="E542" s="219" t="s">
        <v>130</v>
      </c>
      <c r="F542" s="219" t="s">
        <v>10</v>
      </c>
      <c r="G542" s="219" t="s">
        <v>932</v>
      </c>
      <c r="H542" s="220">
        <v>1</v>
      </c>
      <c r="I542" s="219" t="s">
        <v>6</v>
      </c>
      <c r="J542" s="221">
        <v>1</v>
      </c>
      <c r="K542" s="229" t="s">
        <v>723</v>
      </c>
      <c r="L542" s="222">
        <v>158</v>
      </c>
      <c r="M542" s="222">
        <v>158</v>
      </c>
      <c r="N542" s="223">
        <v>158</v>
      </c>
      <c r="Q542" s="235"/>
      <c r="R542" s="235"/>
    </row>
    <row r="543" spans="2:18" ht="15">
      <c r="B543" s="212" t="s">
        <v>917</v>
      </c>
      <c r="C543" s="213" t="s">
        <v>107</v>
      </c>
      <c r="D543" s="213" t="s">
        <v>116</v>
      </c>
      <c r="E543" s="213" t="s">
        <v>132</v>
      </c>
      <c r="F543" s="213" t="s">
        <v>36</v>
      </c>
      <c r="G543" s="213" t="s">
        <v>932</v>
      </c>
      <c r="H543" s="214">
        <v>1</v>
      </c>
      <c r="I543" s="213" t="s">
        <v>6</v>
      </c>
      <c r="J543" s="215">
        <v>1</v>
      </c>
      <c r="K543" s="228" t="s">
        <v>723</v>
      </c>
      <c r="L543" s="216">
        <v>145.5</v>
      </c>
      <c r="M543" s="216">
        <v>145.5</v>
      </c>
      <c r="N543" s="217">
        <v>145.5</v>
      </c>
      <c r="Q543" s="235"/>
      <c r="R543" s="235"/>
    </row>
    <row r="544" spans="2:18" ht="15">
      <c r="B544" s="218" t="s">
        <v>917</v>
      </c>
      <c r="C544" s="219" t="s">
        <v>107</v>
      </c>
      <c r="D544" s="219" t="s">
        <v>116</v>
      </c>
      <c r="E544" s="219" t="s">
        <v>672</v>
      </c>
      <c r="F544" s="219" t="s">
        <v>10</v>
      </c>
      <c r="G544" s="219" t="s">
        <v>932</v>
      </c>
      <c r="H544" s="220">
        <v>1</v>
      </c>
      <c r="I544" s="219" t="s">
        <v>6</v>
      </c>
      <c r="J544" s="221">
        <v>1</v>
      </c>
      <c r="K544" s="229" t="s">
        <v>723</v>
      </c>
      <c r="L544" s="222">
        <v>52</v>
      </c>
      <c r="M544" s="222">
        <v>52</v>
      </c>
      <c r="N544" s="223">
        <v>52</v>
      </c>
      <c r="Q544" s="235"/>
      <c r="R544" s="235"/>
    </row>
    <row r="545" spans="2:18" ht="15">
      <c r="B545" s="212" t="s">
        <v>917</v>
      </c>
      <c r="C545" s="213" t="s">
        <v>107</v>
      </c>
      <c r="D545" s="213" t="s">
        <v>116</v>
      </c>
      <c r="E545" s="213" t="s">
        <v>134</v>
      </c>
      <c r="F545" s="213" t="s">
        <v>36</v>
      </c>
      <c r="G545" s="213" t="s">
        <v>932</v>
      </c>
      <c r="H545" s="214">
        <v>1</v>
      </c>
      <c r="I545" s="213" t="s">
        <v>6</v>
      </c>
      <c r="J545" s="215">
        <v>1</v>
      </c>
      <c r="K545" s="228" t="s">
        <v>723</v>
      </c>
      <c r="L545" s="216">
        <v>51</v>
      </c>
      <c r="M545" s="216">
        <v>51</v>
      </c>
      <c r="N545" s="217">
        <v>51</v>
      </c>
      <c r="Q545" s="235"/>
      <c r="R545" s="235"/>
    </row>
    <row r="546" spans="2:18" ht="15">
      <c r="B546" s="218" t="s">
        <v>917</v>
      </c>
      <c r="C546" s="219" t="s">
        <v>107</v>
      </c>
      <c r="D546" s="219" t="s">
        <v>116</v>
      </c>
      <c r="E546" s="219" t="s">
        <v>135</v>
      </c>
      <c r="F546" s="219" t="s">
        <v>916</v>
      </c>
      <c r="G546" s="219" t="s">
        <v>932</v>
      </c>
      <c r="H546" s="220">
        <v>1</v>
      </c>
      <c r="I546" s="219" t="s">
        <v>6</v>
      </c>
      <c r="J546" s="221">
        <v>1</v>
      </c>
      <c r="K546" s="229" t="s">
        <v>971</v>
      </c>
      <c r="L546" s="222">
        <v>22</v>
      </c>
      <c r="M546" s="222">
        <v>22</v>
      </c>
      <c r="N546" s="223">
        <v>22</v>
      </c>
      <c r="Q546" s="235"/>
      <c r="R546" s="235"/>
    </row>
    <row r="547" spans="2:18" ht="15">
      <c r="B547" s="212" t="s">
        <v>917</v>
      </c>
      <c r="C547" s="213" t="s">
        <v>107</v>
      </c>
      <c r="D547" s="213" t="s">
        <v>116</v>
      </c>
      <c r="E547" s="213" t="s">
        <v>135</v>
      </c>
      <c r="F547" s="213" t="s">
        <v>916</v>
      </c>
      <c r="G547" s="213" t="s">
        <v>932</v>
      </c>
      <c r="H547" s="214">
        <v>1</v>
      </c>
      <c r="I547" s="213" t="s">
        <v>6</v>
      </c>
      <c r="J547" s="215">
        <v>1</v>
      </c>
      <c r="K547" s="228" t="s">
        <v>723</v>
      </c>
      <c r="L547" s="216">
        <v>1146</v>
      </c>
      <c r="M547" s="216">
        <v>1146</v>
      </c>
      <c r="N547" s="217">
        <v>1146</v>
      </c>
      <c r="Q547" s="235"/>
      <c r="R547" s="235"/>
    </row>
    <row r="548" spans="2:18" ht="15">
      <c r="B548" s="218" t="s">
        <v>917</v>
      </c>
      <c r="C548" s="219" t="s">
        <v>107</v>
      </c>
      <c r="D548" s="219" t="s">
        <v>116</v>
      </c>
      <c r="E548" s="219" t="s">
        <v>135</v>
      </c>
      <c r="F548" s="219" t="s">
        <v>32</v>
      </c>
      <c r="G548" s="219" t="s">
        <v>932</v>
      </c>
      <c r="H548" s="220">
        <v>1</v>
      </c>
      <c r="I548" s="219" t="s">
        <v>6</v>
      </c>
      <c r="J548" s="221">
        <v>1</v>
      </c>
      <c r="K548" s="229" t="s">
        <v>723</v>
      </c>
      <c r="L548" s="222">
        <v>1.7</v>
      </c>
      <c r="M548" s="222">
        <v>1.7</v>
      </c>
      <c r="N548" s="223">
        <v>1.7</v>
      </c>
      <c r="Q548" s="235"/>
      <c r="R548" s="235"/>
    </row>
    <row r="549" spans="2:18" ht="15">
      <c r="B549" s="212" t="s">
        <v>917</v>
      </c>
      <c r="C549" s="213" t="s">
        <v>107</v>
      </c>
      <c r="D549" s="213" t="s">
        <v>116</v>
      </c>
      <c r="E549" s="213" t="s">
        <v>673</v>
      </c>
      <c r="F549" s="213" t="s">
        <v>30</v>
      </c>
      <c r="G549" s="213" t="s">
        <v>932</v>
      </c>
      <c r="H549" s="214">
        <v>1</v>
      </c>
      <c r="I549" s="213" t="s">
        <v>6</v>
      </c>
      <c r="J549" s="215">
        <v>1</v>
      </c>
      <c r="K549" s="228" t="s">
        <v>723</v>
      </c>
      <c r="L549" s="216">
        <v>16.2</v>
      </c>
      <c r="M549" s="216">
        <v>16.2</v>
      </c>
      <c r="N549" s="217">
        <v>16.2</v>
      </c>
      <c r="Q549" s="235"/>
      <c r="R549" s="235"/>
    </row>
    <row r="550" spans="2:18" ht="15">
      <c r="B550" s="218" t="s">
        <v>917</v>
      </c>
      <c r="C550" s="219" t="s">
        <v>107</v>
      </c>
      <c r="D550" s="219" t="s">
        <v>116</v>
      </c>
      <c r="E550" s="219" t="s">
        <v>126</v>
      </c>
      <c r="F550" s="219" t="s">
        <v>10</v>
      </c>
      <c r="G550" s="219" t="s">
        <v>933</v>
      </c>
      <c r="H550" s="220">
        <v>0.5</v>
      </c>
      <c r="I550" s="219" t="s">
        <v>9</v>
      </c>
      <c r="J550" s="221">
        <v>0.5</v>
      </c>
      <c r="K550" s="229" t="s">
        <v>723</v>
      </c>
      <c r="L550" s="222">
        <v>393</v>
      </c>
      <c r="M550" s="222">
        <v>196.5</v>
      </c>
      <c r="N550" s="223">
        <v>196.5</v>
      </c>
      <c r="Q550" s="235"/>
      <c r="R550" s="235"/>
    </row>
    <row r="551" spans="2:18" ht="15">
      <c r="B551" s="212" t="s">
        <v>917</v>
      </c>
      <c r="C551" s="213" t="s">
        <v>107</v>
      </c>
      <c r="D551" s="213" t="s">
        <v>116</v>
      </c>
      <c r="E551" s="213" t="s">
        <v>128</v>
      </c>
      <c r="F551" s="213" t="s">
        <v>10</v>
      </c>
      <c r="G551" s="213" t="s">
        <v>932</v>
      </c>
      <c r="H551" s="214">
        <v>1</v>
      </c>
      <c r="I551" s="213" t="s">
        <v>6</v>
      </c>
      <c r="J551" s="215">
        <v>1</v>
      </c>
      <c r="K551" s="228" t="s">
        <v>723</v>
      </c>
      <c r="L551" s="216">
        <v>304</v>
      </c>
      <c r="M551" s="216">
        <v>304</v>
      </c>
      <c r="N551" s="217">
        <v>304</v>
      </c>
      <c r="Q551" s="235"/>
      <c r="R551" s="235"/>
    </row>
    <row r="552" spans="2:18" ht="15">
      <c r="B552" s="218" t="s">
        <v>917</v>
      </c>
      <c r="C552" s="219" t="s">
        <v>107</v>
      </c>
      <c r="D552" s="219" t="s">
        <v>116</v>
      </c>
      <c r="E552" s="219" t="s">
        <v>128</v>
      </c>
      <c r="F552" s="219" t="s">
        <v>33</v>
      </c>
      <c r="G552" s="219" t="s">
        <v>932</v>
      </c>
      <c r="H552" s="220">
        <v>1</v>
      </c>
      <c r="I552" s="219" t="s">
        <v>6</v>
      </c>
      <c r="J552" s="221">
        <v>1</v>
      </c>
      <c r="K552" s="229" t="s">
        <v>723</v>
      </c>
      <c r="L552" s="222">
        <v>15.5</v>
      </c>
      <c r="M552" s="222">
        <v>15.5</v>
      </c>
      <c r="N552" s="223">
        <v>15.5</v>
      </c>
      <c r="Q552" s="235"/>
      <c r="R552" s="235"/>
    </row>
    <row r="553" spans="2:18" ht="15">
      <c r="B553" s="212" t="s">
        <v>917</v>
      </c>
      <c r="C553" s="213" t="s">
        <v>107</v>
      </c>
      <c r="D553" s="213" t="s">
        <v>116</v>
      </c>
      <c r="E553" s="213" t="s">
        <v>674</v>
      </c>
      <c r="F553" s="213" t="s">
        <v>916</v>
      </c>
      <c r="G553" s="213" t="s">
        <v>932</v>
      </c>
      <c r="H553" s="214">
        <v>1</v>
      </c>
      <c r="I553" s="213" t="s">
        <v>6</v>
      </c>
      <c r="J553" s="215">
        <v>1</v>
      </c>
      <c r="K553" s="228" t="s">
        <v>723</v>
      </c>
      <c r="L553" s="216">
        <v>0.624</v>
      </c>
      <c r="M553" s="216">
        <v>0.624</v>
      </c>
      <c r="N553" s="217">
        <v>0.624</v>
      </c>
      <c r="Q553" s="235"/>
      <c r="R553" s="235"/>
    </row>
    <row r="554" spans="2:18" ht="15">
      <c r="B554" s="218" t="s">
        <v>917</v>
      </c>
      <c r="C554" s="219" t="s">
        <v>107</v>
      </c>
      <c r="D554" s="219" t="s">
        <v>116</v>
      </c>
      <c r="E554" s="219" t="s">
        <v>137</v>
      </c>
      <c r="F554" s="219" t="s">
        <v>916</v>
      </c>
      <c r="G554" s="219" t="s">
        <v>932</v>
      </c>
      <c r="H554" s="220">
        <v>1</v>
      </c>
      <c r="I554" s="219" t="s">
        <v>6</v>
      </c>
      <c r="J554" s="221">
        <v>1</v>
      </c>
      <c r="K554" s="229" t="s">
        <v>723</v>
      </c>
      <c r="L554" s="222">
        <v>29</v>
      </c>
      <c r="M554" s="222">
        <v>29</v>
      </c>
      <c r="N554" s="223">
        <v>29</v>
      </c>
      <c r="Q554" s="235"/>
      <c r="R554" s="235"/>
    </row>
    <row r="555" spans="2:18" ht="15">
      <c r="B555" s="212" t="s">
        <v>917</v>
      </c>
      <c r="C555" s="213" t="s">
        <v>107</v>
      </c>
      <c r="D555" s="213" t="s">
        <v>116</v>
      </c>
      <c r="E555" s="213" t="s">
        <v>675</v>
      </c>
      <c r="F555" s="213" t="s">
        <v>30</v>
      </c>
      <c r="G555" s="213" t="s">
        <v>933</v>
      </c>
      <c r="H555" s="214">
        <v>1</v>
      </c>
      <c r="I555" s="213" t="s">
        <v>6</v>
      </c>
      <c r="J555" s="215">
        <v>0.66869999999999996</v>
      </c>
      <c r="K555" s="228" t="s">
        <v>723</v>
      </c>
      <c r="L555" s="216">
        <v>20</v>
      </c>
      <c r="M555" s="216">
        <v>20</v>
      </c>
      <c r="N555" s="217">
        <v>13.374000000000001</v>
      </c>
      <c r="Q555" s="235"/>
      <c r="R555" s="235"/>
    </row>
    <row r="556" spans="2:18" ht="15">
      <c r="B556" s="218" t="s">
        <v>917</v>
      </c>
      <c r="C556" s="219" t="s">
        <v>107</v>
      </c>
      <c r="D556" s="219" t="s">
        <v>116</v>
      </c>
      <c r="E556" s="219" t="s">
        <v>1001</v>
      </c>
      <c r="F556" s="219" t="s">
        <v>10</v>
      </c>
      <c r="G556" s="219" t="s">
        <v>932</v>
      </c>
      <c r="H556" s="220">
        <v>0.5</v>
      </c>
      <c r="I556" s="219" t="s">
        <v>9</v>
      </c>
      <c r="J556" s="221">
        <v>0.5</v>
      </c>
      <c r="K556" s="229" t="s">
        <v>723</v>
      </c>
      <c r="L556" s="222">
        <v>311</v>
      </c>
      <c r="M556" s="222">
        <v>155.5</v>
      </c>
      <c r="N556" s="223">
        <v>155.5</v>
      </c>
      <c r="Q556" s="235"/>
      <c r="R556" s="235"/>
    </row>
    <row r="557" spans="2:18" ht="15">
      <c r="B557" s="212" t="s">
        <v>917</v>
      </c>
      <c r="C557" s="213" t="s">
        <v>107</v>
      </c>
      <c r="D557" s="213" t="s">
        <v>116</v>
      </c>
      <c r="E557" s="213" t="s">
        <v>676</v>
      </c>
      <c r="F557" s="213" t="s">
        <v>916</v>
      </c>
      <c r="G557" s="213" t="s">
        <v>932</v>
      </c>
      <c r="H557" s="214">
        <v>1</v>
      </c>
      <c r="I557" s="213" t="s">
        <v>6</v>
      </c>
      <c r="J557" s="215">
        <v>1</v>
      </c>
      <c r="K557" s="228" t="s">
        <v>723</v>
      </c>
      <c r="L557" s="216">
        <v>2.2000000000000002</v>
      </c>
      <c r="M557" s="216">
        <v>2.2000000000000002</v>
      </c>
      <c r="N557" s="217">
        <v>2.2000000000000002</v>
      </c>
      <c r="Q557" s="235"/>
      <c r="R557" s="235"/>
    </row>
    <row r="558" spans="2:18" ht="15">
      <c r="B558" s="218" t="s">
        <v>917</v>
      </c>
      <c r="C558" s="219" t="s">
        <v>107</v>
      </c>
      <c r="D558" s="219" t="s">
        <v>116</v>
      </c>
      <c r="E558" s="219" t="s">
        <v>138</v>
      </c>
      <c r="F558" s="219" t="s">
        <v>916</v>
      </c>
      <c r="G558" s="219" t="s">
        <v>932</v>
      </c>
      <c r="H558" s="220">
        <v>1</v>
      </c>
      <c r="I558" s="219" t="s">
        <v>6</v>
      </c>
      <c r="J558" s="221">
        <v>1</v>
      </c>
      <c r="K558" s="229" t="s">
        <v>723</v>
      </c>
      <c r="L558" s="222">
        <v>42.6</v>
      </c>
      <c r="M558" s="222">
        <v>42.6</v>
      </c>
      <c r="N558" s="223">
        <v>42.6</v>
      </c>
      <c r="Q558" s="235"/>
      <c r="R558" s="235"/>
    </row>
    <row r="559" spans="2:18" ht="15">
      <c r="B559" s="212" t="s">
        <v>917</v>
      </c>
      <c r="C559" s="213" t="s">
        <v>107</v>
      </c>
      <c r="D559" s="213" t="s">
        <v>116</v>
      </c>
      <c r="E559" s="213" t="s">
        <v>139</v>
      </c>
      <c r="F559" s="213" t="s">
        <v>916</v>
      </c>
      <c r="G559" s="213" t="s">
        <v>932</v>
      </c>
      <c r="H559" s="214">
        <v>1</v>
      </c>
      <c r="I559" s="213" t="s">
        <v>6</v>
      </c>
      <c r="J559" s="215">
        <v>1</v>
      </c>
      <c r="K559" s="228" t="s">
        <v>723</v>
      </c>
      <c r="L559" s="216">
        <v>28.9</v>
      </c>
      <c r="M559" s="216">
        <v>28.9</v>
      </c>
      <c r="N559" s="217">
        <v>28.9</v>
      </c>
      <c r="Q559" s="235"/>
      <c r="R559" s="235"/>
    </row>
    <row r="560" spans="2:18" ht="15">
      <c r="B560" s="218" t="s">
        <v>917</v>
      </c>
      <c r="C560" s="219" t="s">
        <v>107</v>
      </c>
      <c r="D560" s="219" t="s">
        <v>116</v>
      </c>
      <c r="E560" s="219" t="s">
        <v>677</v>
      </c>
      <c r="F560" s="219" t="s">
        <v>916</v>
      </c>
      <c r="G560" s="219" t="s">
        <v>932</v>
      </c>
      <c r="H560" s="220">
        <v>1</v>
      </c>
      <c r="I560" s="219" t="s">
        <v>6</v>
      </c>
      <c r="J560" s="221">
        <v>1</v>
      </c>
      <c r="K560" s="229" t="s">
        <v>723</v>
      </c>
      <c r="L560" s="222">
        <v>2</v>
      </c>
      <c r="M560" s="222">
        <v>2</v>
      </c>
      <c r="N560" s="223">
        <v>2</v>
      </c>
      <c r="Q560" s="235"/>
      <c r="R560" s="235"/>
    </row>
    <row r="561" spans="2:18" ht="15">
      <c r="B561" s="212" t="s">
        <v>917</v>
      </c>
      <c r="C561" s="213" t="s">
        <v>107</v>
      </c>
      <c r="D561" s="213" t="s">
        <v>116</v>
      </c>
      <c r="E561" s="213" t="s">
        <v>678</v>
      </c>
      <c r="F561" s="213" t="s">
        <v>30</v>
      </c>
      <c r="G561" s="213" t="s">
        <v>932</v>
      </c>
      <c r="H561" s="214">
        <v>1</v>
      </c>
      <c r="I561" s="213" t="s">
        <v>6</v>
      </c>
      <c r="J561" s="215">
        <v>1</v>
      </c>
      <c r="K561" s="228" t="s">
        <v>723</v>
      </c>
      <c r="L561" s="216">
        <v>20</v>
      </c>
      <c r="M561" s="216">
        <v>20</v>
      </c>
      <c r="N561" s="217">
        <v>20</v>
      </c>
      <c r="Q561" s="235"/>
      <c r="R561" s="235"/>
    </row>
    <row r="562" spans="2:18" ht="15">
      <c r="B562" s="218" t="s">
        <v>917</v>
      </c>
      <c r="C562" s="219" t="s">
        <v>107</v>
      </c>
      <c r="D562" s="219" t="s">
        <v>116</v>
      </c>
      <c r="E562" s="219" t="s">
        <v>121</v>
      </c>
      <c r="F562" s="219" t="s">
        <v>10</v>
      </c>
      <c r="G562" s="219" t="s">
        <v>932</v>
      </c>
      <c r="H562" s="220">
        <v>1</v>
      </c>
      <c r="I562" s="219" t="s">
        <v>6</v>
      </c>
      <c r="J562" s="221">
        <v>1</v>
      </c>
      <c r="K562" s="229" t="s">
        <v>723</v>
      </c>
      <c r="L562" s="222">
        <v>609</v>
      </c>
      <c r="M562" s="222">
        <v>609</v>
      </c>
      <c r="N562" s="223">
        <v>609</v>
      </c>
      <c r="Q562" s="235"/>
      <c r="R562" s="235"/>
    </row>
    <row r="563" spans="2:18" ht="15">
      <c r="B563" s="212" t="s">
        <v>917</v>
      </c>
      <c r="C563" s="213" t="s">
        <v>107</v>
      </c>
      <c r="D563" s="213" t="s">
        <v>116</v>
      </c>
      <c r="E563" s="213" t="s">
        <v>121</v>
      </c>
      <c r="F563" s="213" t="s">
        <v>33</v>
      </c>
      <c r="G563" s="213" t="s">
        <v>932</v>
      </c>
      <c r="H563" s="214">
        <v>1</v>
      </c>
      <c r="I563" s="213" t="s">
        <v>6</v>
      </c>
      <c r="J563" s="215">
        <v>1</v>
      </c>
      <c r="K563" s="228" t="s">
        <v>723</v>
      </c>
      <c r="L563" s="216">
        <v>15.5</v>
      </c>
      <c r="M563" s="216">
        <v>15.5</v>
      </c>
      <c r="N563" s="217">
        <v>15.5</v>
      </c>
      <c r="Q563" s="235"/>
      <c r="R563" s="235"/>
    </row>
    <row r="564" spans="2:18" ht="15">
      <c r="B564" s="218" t="s">
        <v>917</v>
      </c>
      <c r="C564" s="219" t="s">
        <v>107</v>
      </c>
      <c r="D564" s="219" t="s">
        <v>116</v>
      </c>
      <c r="E564" s="219" t="s">
        <v>140</v>
      </c>
      <c r="F564" s="219" t="s">
        <v>916</v>
      </c>
      <c r="G564" s="219" t="s">
        <v>932</v>
      </c>
      <c r="H564" s="220">
        <v>1</v>
      </c>
      <c r="I564" s="219" t="s">
        <v>6</v>
      </c>
      <c r="J564" s="221">
        <v>1</v>
      </c>
      <c r="K564" s="229" t="s">
        <v>723</v>
      </c>
      <c r="L564" s="222">
        <v>2.1</v>
      </c>
      <c r="M564" s="222">
        <v>2.1</v>
      </c>
      <c r="N564" s="223">
        <v>2.1</v>
      </c>
      <c r="Q564" s="235"/>
      <c r="R564" s="235"/>
    </row>
    <row r="565" spans="2:18" ht="15">
      <c r="B565" s="212" t="s">
        <v>917</v>
      </c>
      <c r="C565" s="213" t="s">
        <v>107</v>
      </c>
      <c r="D565" s="213" t="s">
        <v>116</v>
      </c>
      <c r="E565" s="213" t="s">
        <v>140</v>
      </c>
      <c r="F565" s="213" t="s">
        <v>33</v>
      </c>
      <c r="G565" s="213" t="s">
        <v>932</v>
      </c>
      <c r="H565" s="214">
        <v>1</v>
      </c>
      <c r="I565" s="213" t="s">
        <v>6</v>
      </c>
      <c r="J565" s="215">
        <v>1</v>
      </c>
      <c r="K565" s="228" t="s">
        <v>723</v>
      </c>
      <c r="L565" s="216">
        <v>22.1</v>
      </c>
      <c r="M565" s="216">
        <v>22.1</v>
      </c>
      <c r="N565" s="217">
        <v>22.1</v>
      </c>
      <c r="Q565" s="235"/>
      <c r="R565" s="235"/>
    </row>
    <row r="566" spans="2:18" ht="15">
      <c r="B566" s="218" t="s">
        <v>917</v>
      </c>
      <c r="C566" s="219" t="s">
        <v>107</v>
      </c>
      <c r="D566" s="219" t="s">
        <v>116</v>
      </c>
      <c r="E566" s="219" t="s">
        <v>679</v>
      </c>
      <c r="F566" s="219" t="s">
        <v>916</v>
      </c>
      <c r="G566" s="219" t="s">
        <v>932</v>
      </c>
      <c r="H566" s="220">
        <v>1</v>
      </c>
      <c r="I566" s="219" t="s">
        <v>6</v>
      </c>
      <c r="J566" s="221">
        <v>1</v>
      </c>
      <c r="K566" s="229" t="s">
        <v>723</v>
      </c>
      <c r="L566" s="222">
        <v>6.4</v>
      </c>
      <c r="M566" s="222">
        <v>6.4</v>
      </c>
      <c r="N566" s="223">
        <v>6.4</v>
      </c>
      <c r="Q566" s="235"/>
      <c r="R566" s="235"/>
    </row>
    <row r="567" spans="2:18" ht="15">
      <c r="B567" s="212" t="s">
        <v>917</v>
      </c>
      <c r="C567" s="213" t="s">
        <v>107</v>
      </c>
      <c r="D567" s="213" t="s">
        <v>116</v>
      </c>
      <c r="E567" s="213" t="s">
        <v>680</v>
      </c>
      <c r="F567" s="213" t="s">
        <v>10</v>
      </c>
      <c r="G567" s="213" t="s">
        <v>933</v>
      </c>
      <c r="H567" s="214">
        <v>1</v>
      </c>
      <c r="I567" s="213" t="s">
        <v>6</v>
      </c>
      <c r="J567" s="215">
        <v>0.98</v>
      </c>
      <c r="K567" s="228" t="s">
        <v>723</v>
      </c>
      <c r="L567" s="216">
        <v>95.7</v>
      </c>
      <c r="M567" s="216">
        <v>95.7</v>
      </c>
      <c r="N567" s="217">
        <v>93.786000000000001</v>
      </c>
      <c r="Q567" s="235"/>
      <c r="R567" s="235"/>
    </row>
    <row r="568" spans="2:18" ht="15">
      <c r="B568" s="218" t="s">
        <v>917</v>
      </c>
      <c r="C568" s="219" t="s">
        <v>107</v>
      </c>
      <c r="D568" s="219" t="s">
        <v>116</v>
      </c>
      <c r="E568" s="219" t="s">
        <v>681</v>
      </c>
      <c r="F568" s="219" t="s">
        <v>10</v>
      </c>
      <c r="G568" s="219" t="s">
        <v>932</v>
      </c>
      <c r="H568" s="220">
        <v>1</v>
      </c>
      <c r="I568" s="219" t="s">
        <v>6</v>
      </c>
      <c r="J568" s="221">
        <v>1</v>
      </c>
      <c r="K568" s="229" t="s">
        <v>723</v>
      </c>
      <c r="L568" s="222">
        <v>67</v>
      </c>
      <c r="M568" s="222">
        <v>67</v>
      </c>
      <c r="N568" s="223">
        <v>67</v>
      </c>
      <c r="Q568" s="235"/>
      <c r="R568" s="235"/>
    </row>
    <row r="569" spans="2:18" ht="15">
      <c r="B569" s="212" t="s">
        <v>917</v>
      </c>
      <c r="C569" s="213" t="s">
        <v>107</v>
      </c>
      <c r="D569" s="213" t="s">
        <v>116</v>
      </c>
      <c r="E569" s="213" t="s">
        <v>119</v>
      </c>
      <c r="F569" s="213" t="s">
        <v>10</v>
      </c>
      <c r="G569" s="213" t="s">
        <v>932</v>
      </c>
      <c r="H569" s="214">
        <v>1</v>
      </c>
      <c r="I569" s="213" t="s">
        <v>6</v>
      </c>
      <c r="J569" s="215">
        <v>1</v>
      </c>
      <c r="K569" s="228" t="s">
        <v>723</v>
      </c>
      <c r="L569" s="216">
        <v>746</v>
      </c>
      <c r="M569" s="216">
        <v>746</v>
      </c>
      <c r="N569" s="217">
        <v>746</v>
      </c>
      <c r="Q569" s="235"/>
      <c r="R569" s="235"/>
    </row>
    <row r="570" spans="2:18" ht="15">
      <c r="B570" s="218" t="s">
        <v>917</v>
      </c>
      <c r="C570" s="219" t="s">
        <v>967</v>
      </c>
      <c r="D570" s="219" t="s">
        <v>875</v>
      </c>
      <c r="E570" s="219" t="s">
        <v>158</v>
      </c>
      <c r="F570" s="219" t="s">
        <v>10</v>
      </c>
      <c r="G570" s="219" t="s">
        <v>933</v>
      </c>
      <c r="H570" s="220">
        <v>0.45050000000000001</v>
      </c>
      <c r="I570" s="219" t="s">
        <v>9</v>
      </c>
      <c r="J570" s="221">
        <v>0.45050000000000001</v>
      </c>
      <c r="K570" s="229" t="s">
        <v>723</v>
      </c>
      <c r="L570" s="222">
        <v>1234</v>
      </c>
      <c r="M570" s="222">
        <v>555.91800000000001</v>
      </c>
      <c r="N570" s="223">
        <v>555.91800000000001</v>
      </c>
      <c r="Q570" s="235"/>
      <c r="R570" s="235"/>
    </row>
    <row r="571" spans="2:18" ht="15">
      <c r="B571" s="212" t="s">
        <v>917</v>
      </c>
      <c r="C571" s="213" t="s">
        <v>967</v>
      </c>
      <c r="D571" s="213" t="s">
        <v>875</v>
      </c>
      <c r="E571" s="213" t="s">
        <v>159</v>
      </c>
      <c r="F571" s="213" t="s">
        <v>10</v>
      </c>
      <c r="G571" s="213" t="s">
        <v>933</v>
      </c>
      <c r="H571" s="214">
        <v>0.44999</v>
      </c>
      <c r="I571" s="213" t="s">
        <v>9</v>
      </c>
      <c r="J571" s="215">
        <v>0.45</v>
      </c>
      <c r="K571" s="228" t="s">
        <v>723</v>
      </c>
      <c r="L571" s="216">
        <v>954</v>
      </c>
      <c r="M571" s="216">
        <v>429.29</v>
      </c>
      <c r="N571" s="217">
        <v>429.3</v>
      </c>
      <c r="Q571" s="235"/>
      <c r="R571" s="235"/>
    </row>
    <row r="572" spans="2:18" ht="15">
      <c r="B572" s="218" t="s">
        <v>917</v>
      </c>
      <c r="C572" s="219" t="s">
        <v>967</v>
      </c>
      <c r="D572" s="219" t="s">
        <v>875</v>
      </c>
      <c r="E572" s="219" t="s">
        <v>160</v>
      </c>
      <c r="F572" s="219" t="s">
        <v>10</v>
      </c>
      <c r="G572" s="219" t="s">
        <v>933</v>
      </c>
      <c r="H572" s="220">
        <v>0.3</v>
      </c>
      <c r="I572" s="219" t="s">
        <v>9</v>
      </c>
      <c r="J572" s="221">
        <v>0.3</v>
      </c>
      <c r="K572" s="229" t="s">
        <v>723</v>
      </c>
      <c r="L572" s="222">
        <v>928.87699999999995</v>
      </c>
      <c r="M572" s="222">
        <v>278.66300000000001</v>
      </c>
      <c r="N572" s="223">
        <v>278.66300000000001</v>
      </c>
      <c r="Q572" s="235"/>
      <c r="R572" s="235"/>
    </row>
    <row r="573" spans="2:18" ht="15">
      <c r="B573" s="212" t="s">
        <v>917</v>
      </c>
      <c r="C573" s="213" t="s">
        <v>967</v>
      </c>
      <c r="D573" s="213" t="s">
        <v>876</v>
      </c>
      <c r="E573" s="213" t="s">
        <v>790</v>
      </c>
      <c r="F573" s="213" t="s">
        <v>36</v>
      </c>
      <c r="G573" s="213" t="s">
        <v>932</v>
      </c>
      <c r="H573" s="214">
        <v>1</v>
      </c>
      <c r="I573" s="213" t="s">
        <v>6</v>
      </c>
      <c r="J573" s="215">
        <v>0.877</v>
      </c>
      <c r="K573" s="228" t="s">
        <v>723</v>
      </c>
      <c r="L573" s="216">
        <v>269.16000000000003</v>
      </c>
      <c r="M573" s="216">
        <v>269.16000000000003</v>
      </c>
      <c r="N573" s="217">
        <v>236.054</v>
      </c>
      <c r="Q573" s="235"/>
      <c r="R573" s="235"/>
    </row>
    <row r="574" spans="2:18" ht="15">
      <c r="B574" s="218" t="s">
        <v>917</v>
      </c>
      <c r="C574" s="219" t="s">
        <v>967</v>
      </c>
      <c r="D574" s="219" t="s">
        <v>876</v>
      </c>
      <c r="E574" s="219" t="s">
        <v>791</v>
      </c>
      <c r="F574" s="219" t="s">
        <v>36</v>
      </c>
      <c r="G574" s="219" t="s">
        <v>932</v>
      </c>
      <c r="H574" s="220">
        <v>1</v>
      </c>
      <c r="I574" s="219" t="s">
        <v>6</v>
      </c>
      <c r="J574" s="221">
        <v>0.877</v>
      </c>
      <c r="K574" s="229" t="s">
        <v>971</v>
      </c>
      <c r="L574" s="222">
        <v>638</v>
      </c>
      <c r="M574" s="222">
        <v>638</v>
      </c>
      <c r="N574" s="223">
        <v>559.52599999999995</v>
      </c>
      <c r="Q574" s="235"/>
      <c r="R574" s="235"/>
    </row>
    <row r="575" spans="2:18" ht="15">
      <c r="B575" s="212" t="s">
        <v>917</v>
      </c>
      <c r="C575" s="213" t="s">
        <v>967</v>
      </c>
      <c r="D575" s="213" t="s">
        <v>877</v>
      </c>
      <c r="E575" s="213" t="s">
        <v>792</v>
      </c>
      <c r="F575" s="213" t="s">
        <v>10</v>
      </c>
      <c r="G575" s="213" t="s">
        <v>933</v>
      </c>
      <c r="H575" s="214">
        <v>0.17499999999999999</v>
      </c>
      <c r="I575" s="213" t="s">
        <v>9</v>
      </c>
      <c r="J575" s="215">
        <v>0.17499999999999999</v>
      </c>
      <c r="K575" s="228" t="s">
        <v>723</v>
      </c>
      <c r="L575" s="216">
        <v>214.56</v>
      </c>
      <c r="M575" s="216">
        <v>37.548000000000002</v>
      </c>
      <c r="N575" s="217">
        <v>37.548000000000002</v>
      </c>
      <c r="Q575" s="235"/>
      <c r="R575" s="235"/>
    </row>
    <row r="576" spans="2:18" ht="15">
      <c r="B576" s="218" t="s">
        <v>917</v>
      </c>
      <c r="C576" s="219" t="s">
        <v>967</v>
      </c>
      <c r="D576" s="219" t="s">
        <v>877</v>
      </c>
      <c r="E576" s="219" t="s">
        <v>792</v>
      </c>
      <c r="F576" s="219" t="s">
        <v>10</v>
      </c>
      <c r="G576" s="219" t="s">
        <v>933</v>
      </c>
      <c r="H576" s="220">
        <v>0.17499999999999999</v>
      </c>
      <c r="I576" s="219" t="s">
        <v>9</v>
      </c>
      <c r="J576" s="221">
        <v>0.17499999999999999</v>
      </c>
      <c r="K576" s="229" t="s">
        <v>971</v>
      </c>
      <c r="L576" s="222">
        <v>1285.44</v>
      </c>
      <c r="M576" s="222">
        <v>224.952</v>
      </c>
      <c r="N576" s="223">
        <v>224.952</v>
      </c>
      <c r="Q576" s="235"/>
      <c r="R576" s="235"/>
    </row>
    <row r="577" spans="2:18" ht="15">
      <c r="B577" s="212" t="s">
        <v>917</v>
      </c>
      <c r="C577" s="213" t="s">
        <v>967</v>
      </c>
      <c r="D577" s="213" t="s">
        <v>878</v>
      </c>
      <c r="E577" s="213" t="s">
        <v>954</v>
      </c>
      <c r="F577" s="213" t="s">
        <v>36</v>
      </c>
      <c r="G577" s="213" t="s">
        <v>933</v>
      </c>
      <c r="H577" s="214">
        <v>0.35</v>
      </c>
      <c r="I577" s="213" t="s">
        <v>9</v>
      </c>
      <c r="J577" s="215">
        <v>0.35</v>
      </c>
      <c r="K577" s="228" t="s">
        <v>971</v>
      </c>
      <c r="L577" s="216">
        <v>1386</v>
      </c>
      <c r="M577" s="216">
        <v>485.1</v>
      </c>
      <c r="N577" s="217">
        <v>485.1</v>
      </c>
      <c r="Q577" s="235"/>
      <c r="R577" s="235"/>
    </row>
    <row r="578" spans="2:18" ht="15">
      <c r="B578" s="218" t="s">
        <v>917</v>
      </c>
      <c r="C578" s="219" t="s">
        <v>967</v>
      </c>
      <c r="D578" s="219" t="s">
        <v>878</v>
      </c>
      <c r="E578" s="219" t="s">
        <v>652</v>
      </c>
      <c r="F578" s="219" t="s">
        <v>7</v>
      </c>
      <c r="G578" s="219" t="s">
        <v>933</v>
      </c>
      <c r="H578" s="220">
        <v>0.5</v>
      </c>
      <c r="I578" s="219" t="s">
        <v>9</v>
      </c>
      <c r="J578" s="221">
        <v>0.5</v>
      </c>
      <c r="K578" s="229" t="s">
        <v>723</v>
      </c>
      <c r="L578" s="222">
        <v>301.3</v>
      </c>
      <c r="M578" s="222">
        <v>150.65</v>
      </c>
      <c r="N578" s="223">
        <v>150.65</v>
      </c>
      <c r="Q578" s="235"/>
      <c r="R578" s="235"/>
    </row>
    <row r="579" spans="2:18" ht="15">
      <c r="B579" s="212" t="s">
        <v>917</v>
      </c>
      <c r="C579" s="213" t="s">
        <v>967</v>
      </c>
      <c r="D579" s="213" t="s">
        <v>879</v>
      </c>
      <c r="E579" s="213" t="s">
        <v>165</v>
      </c>
      <c r="F579" s="213" t="s">
        <v>10</v>
      </c>
      <c r="G579" s="213" t="s">
        <v>933</v>
      </c>
      <c r="H579" s="214">
        <v>1</v>
      </c>
      <c r="I579" s="213" t="s">
        <v>6</v>
      </c>
      <c r="J579" s="215">
        <v>0.65</v>
      </c>
      <c r="K579" s="228" t="s">
        <v>723</v>
      </c>
      <c r="L579" s="216">
        <v>277</v>
      </c>
      <c r="M579" s="216">
        <v>277</v>
      </c>
      <c r="N579" s="217">
        <v>180.05</v>
      </c>
      <c r="Q579" s="235"/>
      <c r="R579" s="235"/>
    </row>
    <row r="580" spans="2:18" ht="15">
      <c r="B580" s="218" t="s">
        <v>917</v>
      </c>
      <c r="C580" s="219" t="s">
        <v>967</v>
      </c>
      <c r="D580" s="219" t="s">
        <v>879</v>
      </c>
      <c r="E580" s="219" t="s">
        <v>162</v>
      </c>
      <c r="F580" s="219" t="s">
        <v>10</v>
      </c>
      <c r="G580" s="219" t="s">
        <v>933</v>
      </c>
      <c r="H580" s="220">
        <v>0.30875000000000002</v>
      </c>
      <c r="I580" s="219" t="s">
        <v>9</v>
      </c>
      <c r="J580" s="221">
        <v>0.30869999999999997</v>
      </c>
      <c r="K580" s="229" t="s">
        <v>723</v>
      </c>
      <c r="L580" s="222">
        <v>664.99900000000002</v>
      </c>
      <c r="M580" s="222">
        <v>205.31899999999999</v>
      </c>
      <c r="N580" s="223">
        <v>205.285</v>
      </c>
      <c r="Q580" s="235"/>
      <c r="R580" s="235"/>
    </row>
    <row r="581" spans="2:18" ht="15">
      <c r="B581" s="212" t="s">
        <v>917</v>
      </c>
      <c r="C581" s="213" t="s">
        <v>967</v>
      </c>
      <c r="D581" s="213" t="s">
        <v>879</v>
      </c>
      <c r="E581" s="213" t="s">
        <v>163</v>
      </c>
      <c r="F581" s="213" t="s">
        <v>10</v>
      </c>
      <c r="G581" s="213" t="s">
        <v>933</v>
      </c>
      <c r="H581" s="214">
        <v>0.30875000000000002</v>
      </c>
      <c r="I581" s="213" t="s">
        <v>9</v>
      </c>
      <c r="J581" s="215">
        <v>0.30869999999999997</v>
      </c>
      <c r="K581" s="228" t="s">
        <v>723</v>
      </c>
      <c r="L581" s="216">
        <v>678</v>
      </c>
      <c r="M581" s="216">
        <v>209.333</v>
      </c>
      <c r="N581" s="217">
        <v>209.29900000000001</v>
      </c>
      <c r="Q581" s="235"/>
      <c r="R581" s="235"/>
    </row>
    <row r="582" spans="2:18" ht="15">
      <c r="B582" s="218" t="s">
        <v>917</v>
      </c>
      <c r="C582" s="219" t="s">
        <v>967</v>
      </c>
      <c r="D582" s="219" t="s">
        <v>879</v>
      </c>
      <c r="E582" s="219" t="s">
        <v>164</v>
      </c>
      <c r="F582" s="219" t="s">
        <v>10</v>
      </c>
      <c r="G582" s="219" t="s">
        <v>933</v>
      </c>
      <c r="H582" s="220">
        <v>0.29899999999999999</v>
      </c>
      <c r="I582" s="219" t="s">
        <v>9</v>
      </c>
      <c r="J582" s="221">
        <v>0.29899999999999999</v>
      </c>
      <c r="K582" s="229" t="s">
        <v>723</v>
      </c>
      <c r="L582" s="222">
        <v>744</v>
      </c>
      <c r="M582" s="222">
        <v>222.45599999999999</v>
      </c>
      <c r="N582" s="223">
        <v>222.45599999999999</v>
      </c>
      <c r="Q582" s="235"/>
      <c r="R582" s="235"/>
    </row>
    <row r="583" spans="2:18" ht="15">
      <c r="B583" s="212" t="s">
        <v>917</v>
      </c>
      <c r="C583" s="213" t="s">
        <v>967</v>
      </c>
      <c r="D583" s="213" t="s">
        <v>879</v>
      </c>
      <c r="E583" s="213" t="s">
        <v>166</v>
      </c>
      <c r="F583" s="213" t="s">
        <v>10</v>
      </c>
      <c r="G583" s="213" t="s">
        <v>933</v>
      </c>
      <c r="H583" s="214">
        <v>0.35</v>
      </c>
      <c r="I583" s="213" t="s">
        <v>9</v>
      </c>
      <c r="J583" s="215">
        <v>0.35</v>
      </c>
      <c r="K583" s="228" t="s">
        <v>723</v>
      </c>
      <c r="L583" s="216">
        <v>585</v>
      </c>
      <c r="M583" s="216">
        <v>204.75</v>
      </c>
      <c r="N583" s="217">
        <v>204.75</v>
      </c>
      <c r="Q583" s="235"/>
      <c r="R583" s="235"/>
    </row>
    <row r="584" spans="2:18" ht="15">
      <c r="B584" s="218" t="s">
        <v>917</v>
      </c>
      <c r="C584" s="219" t="s">
        <v>967</v>
      </c>
      <c r="D584" s="219" t="s">
        <v>879</v>
      </c>
      <c r="E584" s="219" t="s">
        <v>653</v>
      </c>
      <c r="F584" s="219" t="s">
        <v>10</v>
      </c>
      <c r="G584" s="219" t="s">
        <v>933</v>
      </c>
      <c r="H584" s="220">
        <v>0.29899999999999999</v>
      </c>
      <c r="I584" s="219" t="s">
        <v>9</v>
      </c>
      <c r="J584" s="221">
        <v>0.29899999999999999</v>
      </c>
      <c r="K584" s="229" t="s">
        <v>723</v>
      </c>
      <c r="L584" s="222">
        <v>744</v>
      </c>
      <c r="M584" s="222">
        <v>222.45599999999999</v>
      </c>
      <c r="N584" s="223">
        <v>222.45599999999999</v>
      </c>
      <c r="Q584" s="235"/>
      <c r="R584" s="235"/>
    </row>
    <row r="585" spans="2:18" ht="15">
      <c r="B585" s="212" t="s">
        <v>917</v>
      </c>
      <c r="C585" s="213" t="s">
        <v>967</v>
      </c>
      <c r="D585" s="213" t="s">
        <v>880</v>
      </c>
      <c r="E585" s="213" t="s">
        <v>640</v>
      </c>
      <c r="F585" s="213" t="s">
        <v>10</v>
      </c>
      <c r="G585" s="213" t="s">
        <v>933</v>
      </c>
      <c r="H585" s="214">
        <v>1</v>
      </c>
      <c r="I585" s="213" t="s">
        <v>6</v>
      </c>
      <c r="J585" s="215">
        <v>1</v>
      </c>
      <c r="K585" s="228" t="s">
        <v>723</v>
      </c>
      <c r="L585" s="216">
        <v>551.29999999999995</v>
      </c>
      <c r="M585" s="216">
        <v>551.29999999999995</v>
      </c>
      <c r="N585" s="217">
        <v>551.29999999999995</v>
      </c>
      <c r="Q585" s="235"/>
      <c r="R585" s="235"/>
    </row>
    <row r="586" spans="2:18" ht="15">
      <c r="B586" s="218" t="s">
        <v>917</v>
      </c>
      <c r="C586" s="219" t="s">
        <v>967</v>
      </c>
      <c r="D586" s="219" t="s">
        <v>880</v>
      </c>
      <c r="E586" s="219" t="s">
        <v>184</v>
      </c>
      <c r="F586" s="219" t="s">
        <v>10</v>
      </c>
      <c r="G586" s="219" t="s">
        <v>933</v>
      </c>
      <c r="H586" s="220">
        <v>1</v>
      </c>
      <c r="I586" s="219" t="s">
        <v>6</v>
      </c>
      <c r="J586" s="221">
        <v>1</v>
      </c>
      <c r="K586" s="229" t="s">
        <v>723</v>
      </c>
      <c r="L586" s="222">
        <v>380.75</v>
      </c>
      <c r="M586" s="222">
        <v>380.75</v>
      </c>
      <c r="N586" s="223">
        <v>380.75</v>
      </c>
      <c r="Q586" s="235"/>
      <c r="R586" s="235"/>
    </row>
    <row r="587" spans="2:18" ht="15">
      <c r="B587" s="212" t="s">
        <v>917</v>
      </c>
      <c r="C587" s="213" t="s">
        <v>967</v>
      </c>
      <c r="D587" s="213" t="s">
        <v>881</v>
      </c>
      <c r="E587" s="213" t="s">
        <v>168</v>
      </c>
      <c r="F587" s="213" t="s">
        <v>10</v>
      </c>
      <c r="G587" s="213" t="s">
        <v>933</v>
      </c>
      <c r="H587" s="214">
        <v>0.4</v>
      </c>
      <c r="I587" s="213" t="s">
        <v>9</v>
      </c>
      <c r="J587" s="215">
        <v>0.4</v>
      </c>
      <c r="K587" s="228" t="s">
        <v>723</v>
      </c>
      <c r="L587" s="216">
        <v>1025</v>
      </c>
      <c r="M587" s="216">
        <v>410</v>
      </c>
      <c r="N587" s="217">
        <v>410</v>
      </c>
      <c r="Q587" s="235"/>
      <c r="R587" s="235"/>
    </row>
    <row r="588" spans="2:18" ht="15">
      <c r="B588" s="218" t="s">
        <v>917</v>
      </c>
      <c r="C588" s="219" t="s">
        <v>967</v>
      </c>
      <c r="D588" s="219" t="s">
        <v>881</v>
      </c>
      <c r="E588" s="219" t="s">
        <v>169</v>
      </c>
      <c r="F588" s="219" t="s">
        <v>10</v>
      </c>
      <c r="G588" s="219" t="s">
        <v>933</v>
      </c>
      <c r="H588" s="220">
        <v>0.2</v>
      </c>
      <c r="I588" s="219" t="s">
        <v>9</v>
      </c>
      <c r="J588" s="221">
        <v>0.2</v>
      </c>
      <c r="K588" s="229" t="s">
        <v>723</v>
      </c>
      <c r="L588" s="222">
        <v>2730</v>
      </c>
      <c r="M588" s="222">
        <v>546</v>
      </c>
      <c r="N588" s="223">
        <v>546</v>
      </c>
      <c r="Q588" s="235"/>
      <c r="R588" s="235"/>
    </row>
    <row r="589" spans="2:18" ht="15">
      <c r="B589" s="212" t="s">
        <v>917</v>
      </c>
      <c r="C589" s="213" t="s">
        <v>967</v>
      </c>
      <c r="D589" s="213" t="s">
        <v>882</v>
      </c>
      <c r="E589" s="213" t="s">
        <v>170</v>
      </c>
      <c r="F589" s="213" t="s">
        <v>10</v>
      </c>
      <c r="G589" s="213" t="s">
        <v>933</v>
      </c>
      <c r="H589" s="214">
        <v>0.6</v>
      </c>
      <c r="I589" s="213" t="s">
        <v>9</v>
      </c>
      <c r="J589" s="215">
        <v>0.6</v>
      </c>
      <c r="K589" s="228" t="s">
        <v>723</v>
      </c>
      <c r="L589" s="216">
        <v>482.5</v>
      </c>
      <c r="M589" s="216">
        <v>289.5</v>
      </c>
      <c r="N589" s="217">
        <v>289.5</v>
      </c>
      <c r="Q589" s="235"/>
      <c r="R589" s="235"/>
    </row>
    <row r="590" spans="2:18" ht="15">
      <c r="B590" s="218" t="s">
        <v>917</v>
      </c>
      <c r="C590" s="219" t="s">
        <v>967</v>
      </c>
      <c r="D590" s="219" t="s">
        <v>882</v>
      </c>
      <c r="E590" s="219" t="s">
        <v>171</v>
      </c>
      <c r="F590" s="219" t="s">
        <v>10</v>
      </c>
      <c r="G590" s="219" t="s">
        <v>933</v>
      </c>
      <c r="H590" s="220">
        <v>0.2</v>
      </c>
      <c r="I590" s="219" t="s">
        <v>9</v>
      </c>
      <c r="J590" s="221">
        <v>0.2</v>
      </c>
      <c r="K590" s="229" t="s">
        <v>723</v>
      </c>
      <c r="L590" s="222">
        <v>2744</v>
      </c>
      <c r="M590" s="222">
        <v>548.79999999999995</v>
      </c>
      <c r="N590" s="223">
        <v>548.79999999999995</v>
      </c>
      <c r="Q590" s="235"/>
      <c r="R590" s="235"/>
    </row>
    <row r="591" spans="2:18" ht="15">
      <c r="B591" s="212" t="s">
        <v>917</v>
      </c>
      <c r="C591" s="213" t="s">
        <v>967</v>
      </c>
      <c r="D591" s="213" t="s">
        <v>882</v>
      </c>
      <c r="E591" s="213" t="s">
        <v>172</v>
      </c>
      <c r="F591" s="213" t="s">
        <v>10</v>
      </c>
      <c r="G591" s="213" t="s">
        <v>933</v>
      </c>
      <c r="H591" s="214">
        <v>0.6</v>
      </c>
      <c r="I591" s="213" t="s">
        <v>9</v>
      </c>
      <c r="J591" s="215">
        <v>0.6</v>
      </c>
      <c r="K591" s="228" t="s">
        <v>723</v>
      </c>
      <c r="L591" s="216">
        <v>147.6</v>
      </c>
      <c r="M591" s="216">
        <v>88.56</v>
      </c>
      <c r="N591" s="217">
        <v>88.56</v>
      </c>
      <c r="Q591" s="235"/>
      <c r="R591" s="235"/>
    </row>
    <row r="592" spans="2:18" ht="15">
      <c r="B592" s="218" t="s">
        <v>917</v>
      </c>
      <c r="C592" s="219" t="s">
        <v>967</v>
      </c>
      <c r="D592" s="219" t="s">
        <v>882</v>
      </c>
      <c r="E592" s="219" t="s">
        <v>173</v>
      </c>
      <c r="F592" s="219" t="s">
        <v>10</v>
      </c>
      <c r="G592" s="219" t="s">
        <v>933</v>
      </c>
      <c r="H592" s="220">
        <v>0.2</v>
      </c>
      <c r="I592" s="219" t="s">
        <v>9</v>
      </c>
      <c r="J592" s="221">
        <v>0.2</v>
      </c>
      <c r="K592" s="229" t="s">
        <v>723</v>
      </c>
      <c r="L592" s="222">
        <v>1729.02</v>
      </c>
      <c r="M592" s="222">
        <v>345.80399999999997</v>
      </c>
      <c r="N592" s="223">
        <v>345.80399999999997</v>
      </c>
      <c r="Q592" s="235"/>
      <c r="R592" s="235"/>
    </row>
    <row r="593" spans="2:18" ht="15">
      <c r="B593" s="212" t="s">
        <v>917</v>
      </c>
      <c r="C593" s="213" t="s">
        <v>967</v>
      </c>
      <c r="D593" s="213" t="s">
        <v>882</v>
      </c>
      <c r="E593" s="213" t="s">
        <v>174</v>
      </c>
      <c r="F593" s="213" t="s">
        <v>10</v>
      </c>
      <c r="G593" s="213" t="s">
        <v>933</v>
      </c>
      <c r="H593" s="214">
        <v>0.6</v>
      </c>
      <c r="I593" s="213" t="s">
        <v>9</v>
      </c>
      <c r="J593" s="215">
        <v>0.6</v>
      </c>
      <c r="K593" s="228" t="s">
        <v>971</v>
      </c>
      <c r="L593" s="216">
        <v>177.4</v>
      </c>
      <c r="M593" s="216">
        <v>106.44</v>
      </c>
      <c r="N593" s="217">
        <v>106.44</v>
      </c>
      <c r="Q593" s="235"/>
      <c r="R593" s="235"/>
    </row>
    <row r="594" spans="2:18" ht="15">
      <c r="B594" s="218" t="s">
        <v>917</v>
      </c>
      <c r="C594" s="219" t="s">
        <v>967</v>
      </c>
      <c r="D594" s="219" t="s">
        <v>882</v>
      </c>
      <c r="E594" s="219" t="s">
        <v>174</v>
      </c>
      <c r="F594" s="219" t="s">
        <v>10</v>
      </c>
      <c r="G594" s="219" t="s">
        <v>933</v>
      </c>
      <c r="H594" s="220">
        <v>0.6</v>
      </c>
      <c r="I594" s="219" t="s">
        <v>9</v>
      </c>
      <c r="J594" s="221">
        <v>0.6</v>
      </c>
      <c r="K594" s="229" t="s">
        <v>723</v>
      </c>
      <c r="L594" s="222">
        <v>305</v>
      </c>
      <c r="M594" s="222">
        <v>183</v>
      </c>
      <c r="N594" s="223">
        <v>183</v>
      </c>
      <c r="Q594" s="235"/>
      <c r="R594" s="235"/>
    </row>
    <row r="595" spans="2:18" ht="15">
      <c r="B595" s="212" t="s">
        <v>917</v>
      </c>
      <c r="C595" s="213" t="s">
        <v>967</v>
      </c>
      <c r="D595" s="213" t="s">
        <v>882</v>
      </c>
      <c r="E595" s="213" t="s">
        <v>175</v>
      </c>
      <c r="F595" s="213" t="s">
        <v>10</v>
      </c>
      <c r="G595" s="213" t="s">
        <v>933</v>
      </c>
      <c r="H595" s="214">
        <v>0.6</v>
      </c>
      <c r="I595" s="213" t="s">
        <v>9</v>
      </c>
      <c r="J595" s="215">
        <v>0.6</v>
      </c>
      <c r="K595" s="228" t="s">
        <v>971</v>
      </c>
      <c r="L595" s="216">
        <v>177.4</v>
      </c>
      <c r="M595" s="216">
        <v>106.44</v>
      </c>
      <c r="N595" s="217">
        <v>106.44</v>
      </c>
      <c r="Q595" s="235"/>
      <c r="R595" s="235"/>
    </row>
    <row r="596" spans="2:18" ht="15">
      <c r="B596" s="218" t="s">
        <v>917</v>
      </c>
      <c r="C596" s="219" t="s">
        <v>967</v>
      </c>
      <c r="D596" s="219" t="s">
        <v>882</v>
      </c>
      <c r="E596" s="219" t="s">
        <v>175</v>
      </c>
      <c r="F596" s="219" t="s">
        <v>10</v>
      </c>
      <c r="G596" s="219" t="s">
        <v>933</v>
      </c>
      <c r="H596" s="220">
        <v>0.6</v>
      </c>
      <c r="I596" s="219" t="s">
        <v>9</v>
      </c>
      <c r="J596" s="221">
        <v>0.6</v>
      </c>
      <c r="K596" s="229" t="s">
        <v>723</v>
      </c>
      <c r="L596" s="222">
        <v>305</v>
      </c>
      <c r="M596" s="222">
        <v>183</v>
      </c>
      <c r="N596" s="223">
        <v>183</v>
      </c>
      <c r="Q596" s="235"/>
      <c r="R596" s="235"/>
    </row>
    <row r="597" spans="2:18" ht="15">
      <c r="B597" s="212" t="s">
        <v>917</v>
      </c>
      <c r="C597" s="213" t="s">
        <v>967</v>
      </c>
      <c r="D597" s="213" t="s">
        <v>883</v>
      </c>
      <c r="E597" s="213" t="s">
        <v>793</v>
      </c>
      <c r="F597" s="213" t="s">
        <v>33</v>
      </c>
      <c r="G597" s="213" t="s">
        <v>933</v>
      </c>
      <c r="H597" s="214">
        <v>0.37330000000000002</v>
      </c>
      <c r="I597" s="213" t="s">
        <v>9</v>
      </c>
      <c r="J597" s="215">
        <v>0.37330000000000002</v>
      </c>
      <c r="K597" s="228" t="s">
        <v>971</v>
      </c>
      <c r="L597" s="216">
        <v>670</v>
      </c>
      <c r="M597" s="216">
        <v>250.11099999999999</v>
      </c>
      <c r="N597" s="217">
        <v>250.11099999999999</v>
      </c>
      <c r="Q597" s="235"/>
      <c r="R597" s="235"/>
    </row>
    <row r="598" spans="2:18" ht="15">
      <c r="B598" s="218" t="s">
        <v>917</v>
      </c>
      <c r="C598" s="219" t="s">
        <v>967</v>
      </c>
      <c r="D598" s="219" t="s">
        <v>883</v>
      </c>
      <c r="E598" s="219" t="s">
        <v>794</v>
      </c>
      <c r="F598" s="219" t="s">
        <v>33</v>
      </c>
      <c r="G598" s="219" t="s">
        <v>933</v>
      </c>
      <c r="H598" s="220">
        <v>0.37330000000000002</v>
      </c>
      <c r="I598" s="219" t="s">
        <v>9</v>
      </c>
      <c r="J598" s="221">
        <v>0.37330000000000002</v>
      </c>
      <c r="K598" s="229" t="s">
        <v>971</v>
      </c>
      <c r="L598" s="222">
        <v>341.82</v>
      </c>
      <c r="M598" s="222">
        <v>127.601</v>
      </c>
      <c r="N598" s="223">
        <v>127.601</v>
      </c>
      <c r="Q598" s="235"/>
      <c r="R598" s="235"/>
    </row>
    <row r="599" spans="2:18" ht="15">
      <c r="B599" s="212" t="s">
        <v>917</v>
      </c>
      <c r="C599" s="213" t="s">
        <v>967</v>
      </c>
      <c r="D599" s="213" t="s">
        <v>883</v>
      </c>
      <c r="E599" s="213" t="s">
        <v>762</v>
      </c>
      <c r="F599" s="213" t="s">
        <v>7</v>
      </c>
      <c r="G599" s="213" t="s">
        <v>933</v>
      </c>
      <c r="H599" s="214">
        <v>0.43</v>
      </c>
      <c r="I599" s="213" t="s">
        <v>9</v>
      </c>
      <c r="J599" s="215">
        <v>0.43</v>
      </c>
      <c r="K599" s="228" t="s">
        <v>723</v>
      </c>
      <c r="L599" s="216">
        <v>94</v>
      </c>
      <c r="M599" s="216">
        <v>40.42</v>
      </c>
      <c r="N599" s="217">
        <v>40.42</v>
      </c>
      <c r="Q599" s="235"/>
      <c r="R599" s="235"/>
    </row>
    <row r="600" spans="2:18" ht="15">
      <c r="B600" s="218" t="s">
        <v>917</v>
      </c>
      <c r="C600" s="219" t="s">
        <v>967</v>
      </c>
      <c r="D600" s="219" t="s">
        <v>968</v>
      </c>
      <c r="E600" s="219" t="s">
        <v>153</v>
      </c>
      <c r="F600" s="219" t="s">
        <v>10</v>
      </c>
      <c r="G600" s="219" t="s">
        <v>933</v>
      </c>
      <c r="H600" s="220">
        <v>0.2</v>
      </c>
      <c r="I600" s="219" t="s">
        <v>9</v>
      </c>
      <c r="J600" s="221">
        <v>0.2</v>
      </c>
      <c r="K600" s="229" t="s">
        <v>723</v>
      </c>
      <c r="L600" s="222">
        <v>2000</v>
      </c>
      <c r="M600" s="222">
        <v>400</v>
      </c>
      <c r="N600" s="223">
        <v>400</v>
      </c>
      <c r="Q600" s="235"/>
      <c r="R600" s="235"/>
    </row>
    <row r="601" spans="2:18" ht="15">
      <c r="B601" s="212" t="s">
        <v>917</v>
      </c>
      <c r="C601" s="213" t="s">
        <v>967</v>
      </c>
      <c r="D601" s="213" t="s">
        <v>968</v>
      </c>
      <c r="E601" s="213" t="s">
        <v>955</v>
      </c>
      <c r="F601" s="213" t="s">
        <v>10</v>
      </c>
      <c r="G601" s="213" t="s">
        <v>933</v>
      </c>
      <c r="H601" s="214">
        <v>0.2</v>
      </c>
      <c r="I601" s="213" t="s">
        <v>9</v>
      </c>
      <c r="J601" s="215">
        <v>0.2</v>
      </c>
      <c r="K601" s="228" t="s">
        <v>971</v>
      </c>
      <c r="L601" s="216">
        <v>1600</v>
      </c>
      <c r="M601" s="216">
        <v>320</v>
      </c>
      <c r="N601" s="217">
        <v>320</v>
      </c>
      <c r="Q601" s="235"/>
      <c r="R601" s="235"/>
    </row>
    <row r="602" spans="2:18" ht="15">
      <c r="B602" s="218" t="s">
        <v>917</v>
      </c>
      <c r="C602" s="219" t="s">
        <v>967</v>
      </c>
      <c r="D602" s="219" t="s">
        <v>968</v>
      </c>
      <c r="E602" s="219" t="s">
        <v>154</v>
      </c>
      <c r="F602" s="219" t="s">
        <v>10</v>
      </c>
      <c r="G602" s="219" t="s">
        <v>933</v>
      </c>
      <c r="H602" s="220">
        <v>0.2</v>
      </c>
      <c r="I602" s="219" t="s">
        <v>9</v>
      </c>
      <c r="J602" s="221">
        <v>0.2</v>
      </c>
      <c r="K602" s="229" t="s">
        <v>723</v>
      </c>
      <c r="L602" s="222">
        <v>1510</v>
      </c>
      <c r="M602" s="222">
        <v>302</v>
      </c>
      <c r="N602" s="223">
        <v>302</v>
      </c>
      <c r="Q602" s="235"/>
      <c r="R602" s="235"/>
    </row>
    <row r="603" spans="2:18" ht="15">
      <c r="B603" s="212" t="s">
        <v>917</v>
      </c>
      <c r="C603" s="213" t="s">
        <v>967</v>
      </c>
      <c r="D603" s="213" t="s">
        <v>968</v>
      </c>
      <c r="E603" s="213" t="s">
        <v>155</v>
      </c>
      <c r="F603" s="213" t="s">
        <v>10</v>
      </c>
      <c r="G603" s="213" t="s">
        <v>933</v>
      </c>
      <c r="H603" s="214">
        <v>0.2</v>
      </c>
      <c r="I603" s="213" t="s">
        <v>9</v>
      </c>
      <c r="J603" s="215">
        <v>0.2</v>
      </c>
      <c r="K603" s="228" t="s">
        <v>723</v>
      </c>
      <c r="L603" s="216">
        <v>1500</v>
      </c>
      <c r="M603" s="216">
        <v>300</v>
      </c>
      <c r="N603" s="217">
        <v>300</v>
      </c>
      <c r="Q603" s="235"/>
      <c r="R603" s="235"/>
    </row>
    <row r="604" spans="2:18" s="248" customFormat="1" ht="15">
      <c r="B604" s="218" t="s">
        <v>917</v>
      </c>
      <c r="C604" s="219" t="s">
        <v>967</v>
      </c>
      <c r="D604" s="219" t="s">
        <v>968</v>
      </c>
      <c r="E604" s="219" t="s">
        <v>156</v>
      </c>
      <c r="F604" s="219" t="s">
        <v>10</v>
      </c>
      <c r="G604" s="219" t="s">
        <v>933</v>
      </c>
      <c r="H604" s="220">
        <v>0.2</v>
      </c>
      <c r="I604" s="219" t="s">
        <v>9</v>
      </c>
      <c r="J604" s="221">
        <v>0.2</v>
      </c>
      <c r="K604" s="229" t="s">
        <v>723</v>
      </c>
      <c r="L604" s="222">
        <v>1592</v>
      </c>
      <c r="M604" s="222">
        <v>318.39999999999998</v>
      </c>
      <c r="N604" s="223">
        <v>318.39999999999998</v>
      </c>
      <c r="Q604" s="249"/>
      <c r="R604" s="249"/>
    </row>
    <row r="605" spans="2:18" ht="15">
      <c r="B605" s="212" t="s">
        <v>917</v>
      </c>
      <c r="C605" s="213" t="s">
        <v>967</v>
      </c>
      <c r="D605" s="213" t="s">
        <v>968</v>
      </c>
      <c r="E605" s="213" t="s">
        <v>157</v>
      </c>
      <c r="F605" s="213" t="s">
        <v>10</v>
      </c>
      <c r="G605" s="213" t="s">
        <v>933</v>
      </c>
      <c r="H605" s="214">
        <v>0.2</v>
      </c>
      <c r="I605" s="213" t="s">
        <v>9</v>
      </c>
      <c r="J605" s="215">
        <v>0.2</v>
      </c>
      <c r="K605" s="228" t="s">
        <v>723</v>
      </c>
      <c r="L605" s="216">
        <v>2240</v>
      </c>
      <c r="M605" s="216">
        <v>448</v>
      </c>
      <c r="N605" s="217">
        <v>448</v>
      </c>
      <c r="Q605" s="235"/>
      <c r="R605" s="235"/>
    </row>
    <row r="606" spans="2:18" s="248" customFormat="1" ht="15">
      <c r="B606" s="218" t="s">
        <v>917</v>
      </c>
      <c r="C606" s="219" t="s">
        <v>956</v>
      </c>
      <c r="D606" s="219" t="s">
        <v>884</v>
      </c>
      <c r="E606" s="219" t="s">
        <v>177</v>
      </c>
      <c r="F606" s="219" t="s">
        <v>10</v>
      </c>
      <c r="G606" s="219" t="s">
        <v>933</v>
      </c>
      <c r="H606" s="220">
        <v>1</v>
      </c>
      <c r="I606" s="219" t="s">
        <v>6</v>
      </c>
      <c r="J606" s="221">
        <v>0.95</v>
      </c>
      <c r="K606" s="229" t="s">
        <v>723</v>
      </c>
      <c r="L606" s="222">
        <v>763.1</v>
      </c>
      <c r="M606" s="222">
        <v>763.1</v>
      </c>
      <c r="N606" s="223">
        <v>724.94500000000005</v>
      </c>
      <c r="Q606" s="249"/>
      <c r="R606" s="249"/>
    </row>
    <row r="607" spans="2:18" ht="15">
      <c r="B607" s="212" t="s">
        <v>917</v>
      </c>
      <c r="C607" s="213" t="s">
        <v>956</v>
      </c>
      <c r="D607" s="213" t="s">
        <v>884</v>
      </c>
      <c r="E607" s="213" t="s">
        <v>178</v>
      </c>
      <c r="F607" s="213" t="s">
        <v>10</v>
      </c>
      <c r="G607" s="213" t="s">
        <v>933</v>
      </c>
      <c r="H607" s="214">
        <v>0.33333000000000002</v>
      </c>
      <c r="I607" s="213" t="s">
        <v>9</v>
      </c>
      <c r="J607" s="215">
        <v>0.33333000000000002</v>
      </c>
      <c r="K607" s="228" t="s">
        <v>723</v>
      </c>
      <c r="L607" s="216">
        <v>480</v>
      </c>
      <c r="M607" s="216">
        <v>159.99799999999999</v>
      </c>
      <c r="N607" s="217">
        <v>159.99799999999999</v>
      </c>
      <c r="Q607" s="235"/>
      <c r="R607" s="235"/>
    </row>
    <row r="608" spans="2:18" s="248" customFormat="1" ht="15">
      <c r="B608" s="218" t="s">
        <v>917</v>
      </c>
      <c r="C608" s="219" t="s">
        <v>956</v>
      </c>
      <c r="D608" s="219" t="s">
        <v>1002</v>
      </c>
      <c r="E608" s="219" t="s">
        <v>682</v>
      </c>
      <c r="F608" s="219" t="s">
        <v>7</v>
      </c>
      <c r="G608" s="219" t="s">
        <v>933</v>
      </c>
      <c r="H608" s="220">
        <v>0.5</v>
      </c>
      <c r="I608" s="219" t="s">
        <v>9</v>
      </c>
      <c r="J608" s="221">
        <v>0.5</v>
      </c>
      <c r="K608" s="229" t="s">
        <v>723</v>
      </c>
      <c r="L608" s="222">
        <v>8.1999999999999993</v>
      </c>
      <c r="M608" s="222">
        <v>4.0999999999999996</v>
      </c>
      <c r="N608" s="223">
        <v>4.0999999999999996</v>
      </c>
      <c r="Q608" s="249"/>
      <c r="R608" s="249"/>
    </row>
    <row r="609" spans="2:18" s="72" customFormat="1" ht="15">
      <c r="B609" s="212" t="s">
        <v>917</v>
      </c>
      <c r="C609" s="213" t="s">
        <v>956</v>
      </c>
      <c r="D609" s="213" t="s">
        <v>1002</v>
      </c>
      <c r="E609" s="213" t="s">
        <v>683</v>
      </c>
      <c r="F609" s="213" t="s">
        <v>7</v>
      </c>
      <c r="G609" s="213" t="s">
        <v>933</v>
      </c>
      <c r="H609" s="214">
        <v>0.5</v>
      </c>
      <c r="I609" s="213" t="s">
        <v>9</v>
      </c>
      <c r="J609" s="215">
        <v>0.5</v>
      </c>
      <c r="K609" s="228" t="s">
        <v>723</v>
      </c>
      <c r="L609" s="216">
        <v>12.3</v>
      </c>
      <c r="M609" s="216">
        <v>6.15</v>
      </c>
      <c r="N609" s="217">
        <v>6.15</v>
      </c>
      <c r="Q609" s="250"/>
      <c r="R609" s="250"/>
    </row>
    <row r="610" spans="2:18" s="251" customFormat="1" ht="15">
      <c r="B610" s="218" t="s">
        <v>917</v>
      </c>
      <c r="C610" s="219" t="s">
        <v>956</v>
      </c>
      <c r="D610" s="219" t="s">
        <v>1002</v>
      </c>
      <c r="E610" s="219" t="s">
        <v>684</v>
      </c>
      <c r="F610" s="219" t="s">
        <v>7</v>
      </c>
      <c r="G610" s="219" t="s">
        <v>933</v>
      </c>
      <c r="H610" s="220">
        <v>0.5</v>
      </c>
      <c r="I610" s="219" t="s">
        <v>9</v>
      </c>
      <c r="J610" s="221">
        <v>0.5</v>
      </c>
      <c r="K610" s="229" t="s">
        <v>723</v>
      </c>
      <c r="L610" s="222">
        <v>8.1999999999999993</v>
      </c>
      <c r="M610" s="222">
        <v>4.0999999999999996</v>
      </c>
      <c r="N610" s="223">
        <v>4.0999999999999996</v>
      </c>
      <c r="Q610" s="252"/>
      <c r="R610" s="252"/>
    </row>
    <row r="611" spans="2:18" ht="15">
      <c r="B611" s="212" t="s">
        <v>917</v>
      </c>
      <c r="C611" s="213" t="s">
        <v>956</v>
      </c>
      <c r="D611" s="213" t="s">
        <v>1002</v>
      </c>
      <c r="E611" s="213" t="s">
        <v>687</v>
      </c>
      <c r="F611" s="213" t="s">
        <v>7</v>
      </c>
      <c r="G611" s="213" t="s">
        <v>933</v>
      </c>
      <c r="H611" s="214">
        <v>0.5</v>
      </c>
      <c r="I611" s="213" t="s">
        <v>9</v>
      </c>
      <c r="J611" s="215">
        <v>0.5</v>
      </c>
      <c r="K611" s="228" t="s">
        <v>723</v>
      </c>
      <c r="L611" s="216">
        <v>20</v>
      </c>
      <c r="M611" s="216">
        <v>10</v>
      </c>
      <c r="N611" s="217">
        <v>10</v>
      </c>
      <c r="Q611" s="235"/>
      <c r="R611" s="235"/>
    </row>
    <row r="612" spans="2:18" s="251" customFormat="1" ht="15">
      <c r="B612" s="218" t="s">
        <v>917</v>
      </c>
      <c r="C612" s="219" t="s">
        <v>956</v>
      </c>
      <c r="D612" s="219" t="s">
        <v>1002</v>
      </c>
      <c r="E612" s="219" t="s">
        <v>150</v>
      </c>
      <c r="F612" s="219" t="s">
        <v>7</v>
      </c>
      <c r="G612" s="219" t="s">
        <v>933</v>
      </c>
      <c r="H612" s="220">
        <v>0.5</v>
      </c>
      <c r="I612" s="219" t="s">
        <v>9</v>
      </c>
      <c r="J612" s="221">
        <v>0.5</v>
      </c>
      <c r="K612" s="229" t="s">
        <v>723</v>
      </c>
      <c r="L612" s="222">
        <v>2.4</v>
      </c>
      <c r="M612" s="222">
        <v>1.2</v>
      </c>
      <c r="N612" s="223">
        <v>1.2</v>
      </c>
      <c r="Q612" s="252"/>
      <c r="R612" s="252"/>
    </row>
    <row r="613" spans="2:18" ht="15">
      <c r="B613" s="212" t="s">
        <v>917</v>
      </c>
      <c r="C613" s="213" t="s">
        <v>956</v>
      </c>
      <c r="D613" s="213" t="s">
        <v>1002</v>
      </c>
      <c r="E613" s="213" t="s">
        <v>146</v>
      </c>
      <c r="F613" s="213" t="s">
        <v>10</v>
      </c>
      <c r="G613" s="213" t="s">
        <v>932</v>
      </c>
      <c r="H613" s="214">
        <v>1</v>
      </c>
      <c r="I613" s="213" t="s">
        <v>6</v>
      </c>
      <c r="J613" s="215">
        <v>0.75</v>
      </c>
      <c r="K613" s="228" t="s">
        <v>723</v>
      </c>
      <c r="L613" s="216">
        <v>515</v>
      </c>
      <c r="M613" s="216">
        <v>515</v>
      </c>
      <c r="N613" s="217">
        <v>386.25</v>
      </c>
      <c r="Q613" s="235"/>
      <c r="R613" s="235"/>
    </row>
    <row r="614" spans="2:18" s="251" customFormat="1" ht="15">
      <c r="B614" s="218" t="s">
        <v>917</v>
      </c>
      <c r="C614" s="219" t="s">
        <v>956</v>
      </c>
      <c r="D614" s="219" t="s">
        <v>1002</v>
      </c>
      <c r="E614" s="219" t="s">
        <v>149</v>
      </c>
      <c r="F614" s="219" t="s">
        <v>916</v>
      </c>
      <c r="G614" s="219" t="s">
        <v>932</v>
      </c>
      <c r="H614" s="220">
        <v>1</v>
      </c>
      <c r="I614" s="219" t="s">
        <v>6</v>
      </c>
      <c r="J614" s="221">
        <v>0.75</v>
      </c>
      <c r="K614" s="229" t="s">
        <v>723</v>
      </c>
      <c r="L614" s="222">
        <v>2088</v>
      </c>
      <c r="M614" s="222">
        <v>2088</v>
      </c>
      <c r="N614" s="223">
        <v>1566</v>
      </c>
      <c r="Q614" s="252"/>
      <c r="R614" s="252"/>
    </row>
    <row r="615" spans="2:18" ht="15">
      <c r="B615" s="212" t="s">
        <v>917</v>
      </c>
      <c r="C615" s="213" t="s">
        <v>956</v>
      </c>
      <c r="D615" s="213" t="s">
        <v>1002</v>
      </c>
      <c r="E615" s="213" t="s">
        <v>685</v>
      </c>
      <c r="F615" s="213" t="s">
        <v>7</v>
      </c>
      <c r="G615" s="213" t="s">
        <v>933</v>
      </c>
      <c r="H615" s="214">
        <v>0.5</v>
      </c>
      <c r="I615" s="213" t="s">
        <v>9</v>
      </c>
      <c r="J615" s="215">
        <v>0.5</v>
      </c>
      <c r="K615" s="228" t="s">
        <v>723</v>
      </c>
      <c r="L615" s="216">
        <v>6.15</v>
      </c>
      <c r="M615" s="216">
        <v>3.0750000000000002</v>
      </c>
      <c r="N615" s="217">
        <v>3.0750000000000002</v>
      </c>
      <c r="Q615" s="235"/>
      <c r="R615" s="235"/>
    </row>
    <row r="616" spans="2:18" s="251" customFormat="1" ht="15">
      <c r="B616" s="218" t="s">
        <v>917</v>
      </c>
      <c r="C616" s="219" t="s">
        <v>956</v>
      </c>
      <c r="D616" s="219" t="s">
        <v>1002</v>
      </c>
      <c r="E616" s="219" t="s">
        <v>151</v>
      </c>
      <c r="F616" s="219" t="s">
        <v>33</v>
      </c>
      <c r="G616" s="219" t="s">
        <v>932</v>
      </c>
      <c r="H616" s="220">
        <v>1</v>
      </c>
      <c r="I616" s="219" t="s">
        <v>6</v>
      </c>
      <c r="J616" s="221">
        <v>0.75</v>
      </c>
      <c r="K616" s="229" t="s">
        <v>723</v>
      </c>
      <c r="L616" s="222">
        <v>129.19999999999999</v>
      </c>
      <c r="M616" s="222">
        <v>129.19999999999999</v>
      </c>
      <c r="N616" s="223">
        <v>96.9</v>
      </c>
      <c r="Q616" s="252"/>
      <c r="R616" s="252"/>
    </row>
    <row r="617" spans="2:18" ht="15">
      <c r="B617" s="212" t="s">
        <v>917</v>
      </c>
      <c r="C617" s="213" t="s">
        <v>956</v>
      </c>
      <c r="D617" s="213" t="s">
        <v>1002</v>
      </c>
      <c r="E617" s="213" t="s">
        <v>148</v>
      </c>
      <c r="F617" s="213" t="s">
        <v>36</v>
      </c>
      <c r="G617" s="213" t="s">
        <v>932</v>
      </c>
      <c r="H617" s="214">
        <v>1</v>
      </c>
      <c r="I617" s="213" t="s">
        <v>6</v>
      </c>
      <c r="J617" s="215">
        <v>0.75</v>
      </c>
      <c r="K617" s="228" t="s">
        <v>723</v>
      </c>
      <c r="L617" s="216">
        <v>1026</v>
      </c>
      <c r="M617" s="216">
        <v>1026</v>
      </c>
      <c r="N617" s="217">
        <v>769.5</v>
      </c>
      <c r="Q617" s="235"/>
      <c r="R617" s="235"/>
    </row>
    <row r="618" spans="2:18" s="251" customFormat="1" ht="15">
      <c r="B618" s="218" t="s">
        <v>917</v>
      </c>
      <c r="C618" s="219" t="s">
        <v>956</v>
      </c>
      <c r="D618" s="219" t="s">
        <v>1002</v>
      </c>
      <c r="E618" s="219" t="s">
        <v>147</v>
      </c>
      <c r="F618" s="219" t="s">
        <v>10</v>
      </c>
      <c r="G618" s="219" t="s">
        <v>937</v>
      </c>
      <c r="H618" s="220">
        <v>1</v>
      </c>
      <c r="I618" s="219" t="s">
        <v>6</v>
      </c>
      <c r="J618" s="221">
        <v>0.75</v>
      </c>
      <c r="K618" s="229" t="s">
        <v>723</v>
      </c>
      <c r="L618" s="222">
        <v>1197</v>
      </c>
      <c r="M618" s="222">
        <v>1197</v>
      </c>
      <c r="N618" s="223">
        <v>897.75</v>
      </c>
      <c r="Q618" s="252"/>
      <c r="R618" s="252"/>
    </row>
    <row r="619" spans="2:18" ht="15">
      <c r="B619" s="212" t="s">
        <v>917</v>
      </c>
      <c r="C619" s="213" t="s">
        <v>956</v>
      </c>
      <c r="D619" s="213" t="s">
        <v>1002</v>
      </c>
      <c r="E619" s="213" t="s">
        <v>686</v>
      </c>
      <c r="F619" s="213" t="s">
        <v>7</v>
      </c>
      <c r="G619" s="213" t="s">
        <v>933</v>
      </c>
      <c r="H619" s="214">
        <v>0.5</v>
      </c>
      <c r="I619" s="213" t="s">
        <v>9</v>
      </c>
      <c r="J619" s="215">
        <v>0.5</v>
      </c>
      <c r="K619" s="228" t="s">
        <v>723</v>
      </c>
      <c r="L619" s="216">
        <v>12.3</v>
      </c>
      <c r="M619" s="216">
        <v>6.15</v>
      </c>
      <c r="N619" s="217">
        <v>6.15</v>
      </c>
      <c r="Q619" s="235"/>
      <c r="R619" s="235"/>
    </row>
    <row r="620" spans="2:18" s="251" customFormat="1" ht="15">
      <c r="B620" s="218" t="s">
        <v>918</v>
      </c>
      <c r="C620" s="219" t="s">
        <v>918</v>
      </c>
      <c r="D620" s="219" t="s">
        <v>815</v>
      </c>
      <c r="E620" s="219" t="s">
        <v>692</v>
      </c>
      <c r="F620" s="219" t="s">
        <v>10</v>
      </c>
      <c r="G620" s="219" t="s">
        <v>257</v>
      </c>
      <c r="H620" s="220">
        <v>1</v>
      </c>
      <c r="I620" s="219" t="s">
        <v>6</v>
      </c>
      <c r="J620" s="221">
        <v>1</v>
      </c>
      <c r="K620" s="229" t="s">
        <v>723</v>
      </c>
      <c r="L620" s="222">
        <v>5</v>
      </c>
      <c r="M620" s="222">
        <v>5</v>
      </c>
      <c r="N620" s="223">
        <v>5</v>
      </c>
      <c r="Q620" s="252"/>
      <c r="R620" s="252"/>
    </row>
    <row r="621" spans="2:18" ht="15">
      <c r="B621" s="212" t="s">
        <v>918</v>
      </c>
      <c r="C621" s="213" t="s">
        <v>918</v>
      </c>
      <c r="D621" s="213" t="s">
        <v>815</v>
      </c>
      <c r="E621" s="213" t="s">
        <v>691</v>
      </c>
      <c r="F621" s="213" t="s">
        <v>30</v>
      </c>
      <c r="G621" s="213" t="s">
        <v>257</v>
      </c>
      <c r="H621" s="214">
        <v>1</v>
      </c>
      <c r="I621" s="213" t="s">
        <v>6</v>
      </c>
      <c r="J621" s="215">
        <v>1</v>
      </c>
      <c r="K621" s="228" t="s">
        <v>723</v>
      </c>
      <c r="L621" s="216">
        <v>9</v>
      </c>
      <c r="M621" s="216">
        <v>9</v>
      </c>
      <c r="N621" s="217">
        <v>9</v>
      </c>
      <c r="Q621" s="235"/>
      <c r="R621" s="235"/>
    </row>
    <row r="622" spans="2:18" ht="15">
      <c r="B622" s="218" t="s">
        <v>918</v>
      </c>
      <c r="C622" s="219" t="s">
        <v>918</v>
      </c>
      <c r="D622" s="219" t="s">
        <v>815</v>
      </c>
      <c r="E622" s="219" t="s">
        <v>695</v>
      </c>
      <c r="F622" s="219" t="s">
        <v>10</v>
      </c>
      <c r="G622" s="219" t="s">
        <v>257</v>
      </c>
      <c r="H622" s="220">
        <v>1</v>
      </c>
      <c r="I622" s="219" t="s">
        <v>6</v>
      </c>
      <c r="J622" s="221">
        <v>1</v>
      </c>
      <c r="K622" s="229" t="s">
        <v>723</v>
      </c>
      <c r="L622" s="222">
        <v>20.919</v>
      </c>
      <c r="M622" s="222">
        <v>20.919</v>
      </c>
      <c r="N622" s="223">
        <v>20.919</v>
      </c>
      <c r="Q622" s="235"/>
      <c r="R622" s="235"/>
    </row>
    <row r="623" spans="2:18" ht="15">
      <c r="B623" s="212" t="s">
        <v>918</v>
      </c>
      <c r="C623" s="213" t="s">
        <v>918</v>
      </c>
      <c r="D623" s="213" t="s">
        <v>815</v>
      </c>
      <c r="E623" s="213" t="s">
        <v>696</v>
      </c>
      <c r="F623" s="213" t="s">
        <v>10</v>
      </c>
      <c r="G623" s="213" t="s">
        <v>257</v>
      </c>
      <c r="H623" s="214">
        <v>1</v>
      </c>
      <c r="I623" s="213" t="s">
        <v>6</v>
      </c>
      <c r="J623" s="215">
        <v>1</v>
      </c>
      <c r="K623" s="228" t="s">
        <v>723</v>
      </c>
      <c r="L623" s="216">
        <v>11</v>
      </c>
      <c r="M623" s="216">
        <v>11</v>
      </c>
      <c r="N623" s="217">
        <v>11</v>
      </c>
      <c r="Q623" s="235"/>
      <c r="R623" s="235"/>
    </row>
    <row r="624" spans="2:18" ht="15">
      <c r="B624" s="218" t="s">
        <v>918</v>
      </c>
      <c r="C624" s="219" t="s">
        <v>918</v>
      </c>
      <c r="D624" s="219" t="s">
        <v>815</v>
      </c>
      <c r="E624" s="219" t="s">
        <v>693</v>
      </c>
      <c r="F624" s="219" t="s">
        <v>10</v>
      </c>
      <c r="G624" s="219" t="s">
        <v>257</v>
      </c>
      <c r="H624" s="220">
        <v>1</v>
      </c>
      <c r="I624" s="219" t="s">
        <v>6</v>
      </c>
      <c r="J624" s="221">
        <v>1</v>
      </c>
      <c r="K624" s="229" t="s">
        <v>723</v>
      </c>
      <c r="L624" s="222">
        <v>14.5</v>
      </c>
      <c r="M624" s="222">
        <v>14.5</v>
      </c>
      <c r="N624" s="223">
        <v>14.5</v>
      </c>
      <c r="Q624" s="235"/>
      <c r="R624" s="235"/>
    </row>
    <row r="625" spans="2:18" ht="15">
      <c r="B625" s="212" t="s">
        <v>918</v>
      </c>
      <c r="C625" s="213" t="s">
        <v>918</v>
      </c>
      <c r="D625" s="213" t="s">
        <v>815</v>
      </c>
      <c r="E625" s="213" t="s">
        <v>699</v>
      </c>
      <c r="F625" s="213" t="s">
        <v>10</v>
      </c>
      <c r="G625" s="213" t="s">
        <v>257</v>
      </c>
      <c r="H625" s="214">
        <v>1</v>
      </c>
      <c r="I625" s="213" t="s">
        <v>6</v>
      </c>
      <c r="J625" s="215">
        <v>1</v>
      </c>
      <c r="K625" s="228" t="s">
        <v>723</v>
      </c>
      <c r="L625" s="216">
        <v>6.3760000000000003</v>
      </c>
      <c r="M625" s="216">
        <v>6.3760000000000003</v>
      </c>
      <c r="N625" s="217">
        <v>6.3760000000000003</v>
      </c>
      <c r="Q625" s="235"/>
      <c r="R625" s="235"/>
    </row>
    <row r="626" spans="2:18" ht="15">
      <c r="B626" s="218" t="s">
        <v>918</v>
      </c>
      <c r="C626" s="219" t="s">
        <v>918</v>
      </c>
      <c r="D626" s="219" t="s">
        <v>815</v>
      </c>
      <c r="E626" s="219" t="s">
        <v>702</v>
      </c>
      <c r="F626" s="219" t="s">
        <v>10</v>
      </c>
      <c r="G626" s="219" t="s">
        <v>257</v>
      </c>
      <c r="H626" s="220">
        <v>1</v>
      </c>
      <c r="I626" s="219" t="s">
        <v>6</v>
      </c>
      <c r="J626" s="221">
        <v>1</v>
      </c>
      <c r="K626" s="229" t="s">
        <v>723</v>
      </c>
      <c r="L626" s="222">
        <v>8.1</v>
      </c>
      <c r="M626" s="222">
        <v>8.1</v>
      </c>
      <c r="N626" s="223">
        <v>8.1</v>
      </c>
      <c r="Q626" s="235"/>
      <c r="R626" s="235"/>
    </row>
    <row r="627" spans="2:18" ht="15">
      <c r="B627" s="212" t="s">
        <v>918</v>
      </c>
      <c r="C627" s="213" t="s">
        <v>918</v>
      </c>
      <c r="D627" s="213" t="s">
        <v>815</v>
      </c>
      <c r="E627" s="213" t="s">
        <v>707</v>
      </c>
      <c r="F627" s="213" t="s">
        <v>10</v>
      </c>
      <c r="G627" s="213" t="s">
        <v>257</v>
      </c>
      <c r="H627" s="214">
        <v>1</v>
      </c>
      <c r="I627" s="213" t="s">
        <v>6</v>
      </c>
      <c r="J627" s="215">
        <v>1</v>
      </c>
      <c r="K627" s="228" t="s">
        <v>723</v>
      </c>
      <c r="L627" s="216">
        <v>9.4190000000000005</v>
      </c>
      <c r="M627" s="216">
        <v>9.4190000000000005</v>
      </c>
      <c r="N627" s="217">
        <v>9.4190000000000005</v>
      </c>
      <c r="Q627" s="235"/>
      <c r="R627" s="235"/>
    </row>
    <row r="628" spans="2:18" ht="15">
      <c r="B628" s="218" t="s">
        <v>918</v>
      </c>
      <c r="C628" s="219" t="s">
        <v>918</v>
      </c>
      <c r="D628" s="219" t="s">
        <v>815</v>
      </c>
      <c r="E628" s="219" t="s">
        <v>705</v>
      </c>
      <c r="F628" s="219" t="s">
        <v>10</v>
      </c>
      <c r="G628" s="219" t="s">
        <v>257</v>
      </c>
      <c r="H628" s="220">
        <v>1</v>
      </c>
      <c r="I628" s="219" t="s">
        <v>6</v>
      </c>
      <c r="J628" s="221">
        <v>1</v>
      </c>
      <c r="K628" s="229" t="s">
        <v>723</v>
      </c>
      <c r="L628" s="222">
        <v>10.372999999999999</v>
      </c>
      <c r="M628" s="222">
        <v>10.372999999999999</v>
      </c>
      <c r="N628" s="223">
        <v>10.372999999999999</v>
      </c>
      <c r="Q628" s="235"/>
      <c r="R628" s="235"/>
    </row>
    <row r="629" spans="2:18" ht="15">
      <c r="B629" s="212" t="s">
        <v>918</v>
      </c>
      <c r="C629" s="213" t="s">
        <v>918</v>
      </c>
      <c r="D629" s="213" t="s">
        <v>815</v>
      </c>
      <c r="E629" s="213" t="s">
        <v>1003</v>
      </c>
      <c r="F629" s="213" t="s">
        <v>10</v>
      </c>
      <c r="G629" s="213" t="s">
        <v>257</v>
      </c>
      <c r="H629" s="214">
        <v>1</v>
      </c>
      <c r="I629" s="213" t="s">
        <v>6</v>
      </c>
      <c r="J629" s="215">
        <v>1</v>
      </c>
      <c r="K629" s="228" t="s">
        <v>723</v>
      </c>
      <c r="L629" s="216">
        <v>44</v>
      </c>
      <c r="M629" s="216">
        <v>44</v>
      </c>
      <c r="N629" s="217">
        <v>44</v>
      </c>
      <c r="Q629" s="235"/>
      <c r="R629" s="235"/>
    </row>
    <row r="630" spans="2:18" ht="15">
      <c r="B630" s="218" t="s">
        <v>918</v>
      </c>
      <c r="C630" s="219" t="s">
        <v>918</v>
      </c>
      <c r="D630" s="219" t="s">
        <v>815</v>
      </c>
      <c r="E630" s="219" t="s">
        <v>1004</v>
      </c>
      <c r="F630" s="219" t="s">
        <v>10</v>
      </c>
      <c r="G630" s="219" t="s">
        <v>257</v>
      </c>
      <c r="H630" s="220">
        <v>1</v>
      </c>
      <c r="I630" s="219" t="s">
        <v>6</v>
      </c>
      <c r="J630" s="221">
        <v>1</v>
      </c>
      <c r="K630" s="229" t="s">
        <v>723</v>
      </c>
      <c r="L630" s="222">
        <v>23</v>
      </c>
      <c r="M630" s="222">
        <v>23</v>
      </c>
      <c r="N630" s="223">
        <v>23</v>
      </c>
      <c r="Q630" s="235"/>
      <c r="R630" s="235"/>
    </row>
    <row r="631" spans="2:18" ht="15">
      <c r="B631" s="212" t="s">
        <v>918</v>
      </c>
      <c r="C631" s="213" t="s">
        <v>918</v>
      </c>
      <c r="D631" s="213" t="s">
        <v>815</v>
      </c>
      <c r="E631" s="213" t="s">
        <v>712</v>
      </c>
      <c r="F631" s="213" t="s">
        <v>10</v>
      </c>
      <c r="G631" s="213" t="s">
        <v>257</v>
      </c>
      <c r="H631" s="214">
        <v>1</v>
      </c>
      <c r="I631" s="213" t="s">
        <v>6</v>
      </c>
      <c r="J631" s="215">
        <v>1</v>
      </c>
      <c r="K631" s="228" t="s">
        <v>723</v>
      </c>
      <c r="L631" s="216">
        <v>7</v>
      </c>
      <c r="M631" s="216">
        <v>7</v>
      </c>
      <c r="N631" s="217">
        <v>7</v>
      </c>
      <c r="Q631" s="235"/>
      <c r="R631" s="235"/>
    </row>
    <row r="632" spans="2:18" ht="15">
      <c r="B632" s="218" t="s">
        <v>918</v>
      </c>
      <c r="C632" s="219" t="s">
        <v>918</v>
      </c>
      <c r="D632" s="219" t="s">
        <v>815</v>
      </c>
      <c r="E632" s="219" t="s">
        <v>212</v>
      </c>
      <c r="F632" s="219" t="s">
        <v>10</v>
      </c>
      <c r="G632" s="219" t="s">
        <v>257</v>
      </c>
      <c r="H632" s="220">
        <v>1</v>
      </c>
      <c r="I632" s="219" t="s">
        <v>6</v>
      </c>
      <c r="J632" s="221">
        <v>1</v>
      </c>
      <c r="K632" s="229" t="s">
        <v>723</v>
      </c>
      <c r="L632" s="222">
        <v>41.816000000000003</v>
      </c>
      <c r="M632" s="222">
        <v>41.816000000000003</v>
      </c>
      <c r="N632" s="223">
        <v>41.816000000000003</v>
      </c>
      <c r="Q632" s="235"/>
      <c r="R632" s="235"/>
    </row>
    <row r="633" spans="2:18" ht="15">
      <c r="B633" s="212" t="s">
        <v>918</v>
      </c>
      <c r="C633" s="213" t="s">
        <v>918</v>
      </c>
      <c r="D633" s="213" t="s">
        <v>815</v>
      </c>
      <c r="E633" s="213" t="s">
        <v>209</v>
      </c>
      <c r="F633" s="213" t="s">
        <v>30</v>
      </c>
      <c r="G633" s="213" t="s">
        <v>257</v>
      </c>
      <c r="H633" s="214">
        <v>1</v>
      </c>
      <c r="I633" s="213" t="s">
        <v>6</v>
      </c>
      <c r="J633" s="215">
        <v>1</v>
      </c>
      <c r="K633" s="228" t="s">
        <v>723</v>
      </c>
      <c r="L633" s="216">
        <v>6.4</v>
      </c>
      <c r="M633" s="216">
        <v>6.4</v>
      </c>
      <c r="N633" s="217">
        <v>6.4</v>
      </c>
      <c r="Q633" s="235"/>
      <c r="R633" s="235"/>
    </row>
    <row r="634" spans="2:18" ht="15">
      <c r="B634" s="218" t="s">
        <v>918</v>
      </c>
      <c r="C634" s="219" t="s">
        <v>918</v>
      </c>
      <c r="D634" s="219" t="s">
        <v>815</v>
      </c>
      <c r="E634" s="219" t="s">
        <v>209</v>
      </c>
      <c r="F634" s="219" t="s">
        <v>10</v>
      </c>
      <c r="G634" s="219" t="s">
        <v>257</v>
      </c>
      <c r="H634" s="220">
        <v>1</v>
      </c>
      <c r="I634" s="219" t="s">
        <v>6</v>
      </c>
      <c r="J634" s="221">
        <v>1</v>
      </c>
      <c r="K634" s="229" t="s">
        <v>723</v>
      </c>
      <c r="L634" s="222">
        <v>82.150999999999996</v>
      </c>
      <c r="M634" s="222">
        <v>82.150999999999996</v>
      </c>
      <c r="N634" s="223">
        <v>82.150999999999996</v>
      </c>
      <c r="Q634" s="235"/>
      <c r="R634" s="235"/>
    </row>
    <row r="635" spans="2:18" ht="15">
      <c r="B635" s="212" t="s">
        <v>918</v>
      </c>
      <c r="C635" s="213" t="s">
        <v>918</v>
      </c>
      <c r="D635" s="213" t="s">
        <v>815</v>
      </c>
      <c r="E635" s="213" t="s">
        <v>697</v>
      </c>
      <c r="F635" s="213" t="s">
        <v>10</v>
      </c>
      <c r="G635" s="213" t="s">
        <v>257</v>
      </c>
      <c r="H635" s="214">
        <v>1</v>
      </c>
      <c r="I635" s="213" t="s">
        <v>6</v>
      </c>
      <c r="J635" s="215">
        <v>1</v>
      </c>
      <c r="K635" s="228" t="s">
        <v>723</v>
      </c>
      <c r="L635" s="216">
        <v>10.093</v>
      </c>
      <c r="M635" s="216">
        <v>10.093</v>
      </c>
      <c r="N635" s="217">
        <v>10.093</v>
      </c>
      <c r="Q635" s="235"/>
      <c r="R635" s="235"/>
    </row>
    <row r="636" spans="2:18" ht="15">
      <c r="B636" s="218" t="s">
        <v>918</v>
      </c>
      <c r="C636" s="219" t="s">
        <v>918</v>
      </c>
      <c r="D636" s="219" t="s">
        <v>815</v>
      </c>
      <c r="E636" s="219" t="s">
        <v>698</v>
      </c>
      <c r="F636" s="219" t="s">
        <v>10</v>
      </c>
      <c r="G636" s="219" t="s">
        <v>257</v>
      </c>
      <c r="H636" s="220">
        <v>1</v>
      </c>
      <c r="I636" s="219" t="s">
        <v>6</v>
      </c>
      <c r="J636" s="221">
        <v>1</v>
      </c>
      <c r="K636" s="229" t="s">
        <v>723</v>
      </c>
      <c r="L636" s="222">
        <v>21.835999999999999</v>
      </c>
      <c r="M636" s="222">
        <v>21.835999999999999</v>
      </c>
      <c r="N636" s="223">
        <v>21.835999999999999</v>
      </c>
      <c r="Q636" s="235"/>
      <c r="R636" s="235"/>
    </row>
    <row r="637" spans="2:18" ht="15">
      <c r="B637" s="212" t="s">
        <v>918</v>
      </c>
      <c r="C637" s="213" t="s">
        <v>918</v>
      </c>
      <c r="D637" s="213" t="s">
        <v>815</v>
      </c>
      <c r="E637" s="213" t="s">
        <v>703</v>
      </c>
      <c r="F637" s="213" t="s">
        <v>36</v>
      </c>
      <c r="G637" s="213" t="s">
        <v>257</v>
      </c>
      <c r="H637" s="214">
        <v>1</v>
      </c>
      <c r="I637" s="213" t="s">
        <v>6</v>
      </c>
      <c r="J637" s="215">
        <v>1</v>
      </c>
      <c r="K637" s="228" t="s">
        <v>723</v>
      </c>
      <c r="L637" s="216">
        <v>8</v>
      </c>
      <c r="M637" s="216">
        <v>8</v>
      </c>
      <c r="N637" s="217">
        <v>8</v>
      </c>
      <c r="Q637" s="235"/>
      <c r="R637" s="235"/>
    </row>
    <row r="638" spans="2:18" ht="15">
      <c r="B638" s="218" t="s">
        <v>918</v>
      </c>
      <c r="C638" s="219" t="s">
        <v>918</v>
      </c>
      <c r="D638" s="219" t="s">
        <v>815</v>
      </c>
      <c r="E638" s="219" t="s">
        <v>704</v>
      </c>
      <c r="F638" s="219" t="s">
        <v>32</v>
      </c>
      <c r="G638" s="219" t="s">
        <v>257</v>
      </c>
      <c r="H638" s="220">
        <v>1</v>
      </c>
      <c r="I638" s="219" t="s">
        <v>6</v>
      </c>
      <c r="J638" s="221">
        <v>1</v>
      </c>
      <c r="K638" s="229" t="s">
        <v>723</v>
      </c>
      <c r="L638" s="222">
        <v>7.0000000000000001E-3</v>
      </c>
      <c r="M638" s="222">
        <v>7.0000000000000001E-3</v>
      </c>
      <c r="N638" s="223">
        <v>7.0000000000000001E-3</v>
      </c>
      <c r="Q638" s="235"/>
      <c r="R638" s="235"/>
    </row>
    <row r="639" spans="2:18" ht="15">
      <c r="B639" s="212" t="s">
        <v>918</v>
      </c>
      <c r="C639" s="213" t="s">
        <v>918</v>
      </c>
      <c r="D639" s="213" t="s">
        <v>815</v>
      </c>
      <c r="E639" s="213" t="s">
        <v>205</v>
      </c>
      <c r="F639" s="213" t="s">
        <v>30</v>
      </c>
      <c r="G639" s="213" t="s">
        <v>257</v>
      </c>
      <c r="H639" s="214">
        <v>1</v>
      </c>
      <c r="I639" s="213" t="s">
        <v>6</v>
      </c>
      <c r="J639" s="215">
        <v>1</v>
      </c>
      <c r="K639" s="228" t="s">
        <v>723</v>
      </c>
      <c r="L639" s="216">
        <v>37</v>
      </c>
      <c r="M639" s="216">
        <v>37</v>
      </c>
      <c r="N639" s="217">
        <v>37</v>
      </c>
      <c r="Q639" s="235"/>
      <c r="R639" s="235"/>
    </row>
    <row r="640" spans="2:18" ht="15">
      <c r="B640" s="218" t="s">
        <v>918</v>
      </c>
      <c r="C640" s="219" t="s">
        <v>918</v>
      </c>
      <c r="D640" s="219" t="s">
        <v>815</v>
      </c>
      <c r="E640" s="219" t="s">
        <v>205</v>
      </c>
      <c r="F640" s="219" t="s">
        <v>10</v>
      </c>
      <c r="G640" s="219" t="s">
        <v>257</v>
      </c>
      <c r="H640" s="220">
        <v>1</v>
      </c>
      <c r="I640" s="219" t="s">
        <v>6</v>
      </c>
      <c r="J640" s="221">
        <v>1</v>
      </c>
      <c r="K640" s="229" t="s">
        <v>723</v>
      </c>
      <c r="L640" s="222">
        <v>94.366</v>
      </c>
      <c r="M640" s="222">
        <v>94.366</v>
      </c>
      <c r="N640" s="223">
        <v>94.366</v>
      </c>
      <c r="Q640" s="235"/>
      <c r="R640" s="235"/>
    </row>
    <row r="641" spans="2:18" ht="15">
      <c r="B641" s="212" t="s">
        <v>918</v>
      </c>
      <c r="C641" s="213" t="s">
        <v>918</v>
      </c>
      <c r="D641" s="213" t="s">
        <v>815</v>
      </c>
      <c r="E641" s="213" t="s">
        <v>208</v>
      </c>
      <c r="F641" s="213" t="s">
        <v>10</v>
      </c>
      <c r="G641" s="213" t="s">
        <v>257</v>
      </c>
      <c r="H641" s="214">
        <v>1</v>
      </c>
      <c r="I641" s="213" t="s">
        <v>6</v>
      </c>
      <c r="J641" s="215">
        <v>1</v>
      </c>
      <c r="K641" s="228" t="s">
        <v>723</v>
      </c>
      <c r="L641" s="216">
        <v>76.727000000000004</v>
      </c>
      <c r="M641" s="216">
        <v>76.727000000000004</v>
      </c>
      <c r="N641" s="217">
        <v>76.727000000000004</v>
      </c>
      <c r="Q641" s="235"/>
      <c r="R641" s="235"/>
    </row>
    <row r="642" spans="2:18" ht="15">
      <c r="B642" s="218" t="s">
        <v>918</v>
      </c>
      <c r="C642" s="219" t="s">
        <v>918</v>
      </c>
      <c r="D642" s="219" t="s">
        <v>815</v>
      </c>
      <c r="E642" s="219" t="s">
        <v>700</v>
      </c>
      <c r="F642" s="219" t="s">
        <v>10</v>
      </c>
      <c r="G642" s="219" t="s">
        <v>257</v>
      </c>
      <c r="H642" s="220">
        <v>1</v>
      </c>
      <c r="I642" s="219" t="s">
        <v>6</v>
      </c>
      <c r="J642" s="221">
        <v>1</v>
      </c>
      <c r="K642" s="229" t="s">
        <v>723</v>
      </c>
      <c r="L642" s="222">
        <v>37.488</v>
      </c>
      <c r="M642" s="222">
        <v>37.488</v>
      </c>
      <c r="N642" s="223">
        <v>37.488</v>
      </c>
      <c r="Q642" s="235"/>
      <c r="R642" s="235"/>
    </row>
    <row r="643" spans="2:18" ht="15">
      <c r="B643" s="212" t="s">
        <v>918</v>
      </c>
      <c r="C643" s="213" t="s">
        <v>918</v>
      </c>
      <c r="D643" s="213" t="s">
        <v>815</v>
      </c>
      <c r="E643" s="213" t="s">
        <v>694</v>
      </c>
      <c r="F643" s="213" t="s">
        <v>10</v>
      </c>
      <c r="G643" s="213" t="s">
        <v>257</v>
      </c>
      <c r="H643" s="214">
        <v>1</v>
      </c>
      <c r="I643" s="213" t="s">
        <v>6</v>
      </c>
      <c r="J643" s="215">
        <v>1</v>
      </c>
      <c r="K643" s="228" t="s">
        <v>723</v>
      </c>
      <c r="L643" s="216">
        <v>10.8</v>
      </c>
      <c r="M643" s="216">
        <v>10.8</v>
      </c>
      <c r="N643" s="217">
        <v>10.8</v>
      </c>
      <c r="Q643" s="235"/>
      <c r="R643" s="235"/>
    </row>
    <row r="644" spans="2:18" ht="15">
      <c r="B644" s="218" t="s">
        <v>918</v>
      </c>
      <c r="C644" s="219" t="s">
        <v>918</v>
      </c>
      <c r="D644" s="219" t="s">
        <v>815</v>
      </c>
      <c r="E644" s="219" t="s">
        <v>1005</v>
      </c>
      <c r="F644" s="219" t="s">
        <v>10</v>
      </c>
      <c r="G644" s="219" t="s">
        <v>257</v>
      </c>
      <c r="H644" s="220">
        <v>1</v>
      </c>
      <c r="I644" s="219" t="s">
        <v>6</v>
      </c>
      <c r="J644" s="221">
        <v>1</v>
      </c>
      <c r="K644" s="229" t="s">
        <v>723</v>
      </c>
      <c r="L644" s="222">
        <v>88</v>
      </c>
      <c r="M644" s="222">
        <v>88</v>
      </c>
      <c r="N644" s="223">
        <v>88</v>
      </c>
      <c r="Q644" s="235"/>
      <c r="R644" s="235"/>
    </row>
    <row r="645" spans="2:18" ht="15">
      <c r="B645" s="212" t="s">
        <v>918</v>
      </c>
      <c r="C645" s="213" t="s">
        <v>918</v>
      </c>
      <c r="D645" s="213" t="s">
        <v>815</v>
      </c>
      <c r="E645" s="213" t="s">
        <v>701</v>
      </c>
      <c r="F645" s="213" t="s">
        <v>10</v>
      </c>
      <c r="G645" s="213" t="s">
        <v>257</v>
      </c>
      <c r="H645" s="214">
        <v>1</v>
      </c>
      <c r="I645" s="213" t="s">
        <v>6</v>
      </c>
      <c r="J645" s="215">
        <v>1</v>
      </c>
      <c r="K645" s="228" t="s">
        <v>723</v>
      </c>
      <c r="L645" s="216">
        <v>4.7389999999999999</v>
      </c>
      <c r="M645" s="216">
        <v>4.7389999999999999</v>
      </c>
      <c r="N645" s="217">
        <v>4.7389999999999999</v>
      </c>
      <c r="Q645" s="235"/>
      <c r="R645" s="235"/>
    </row>
    <row r="646" spans="2:18" ht="15">
      <c r="B646" s="218" t="s">
        <v>918</v>
      </c>
      <c r="C646" s="219" t="s">
        <v>918</v>
      </c>
      <c r="D646" s="219" t="s">
        <v>815</v>
      </c>
      <c r="E646" s="219" t="s">
        <v>706</v>
      </c>
      <c r="F646" s="219" t="s">
        <v>10</v>
      </c>
      <c r="G646" s="219" t="s">
        <v>257</v>
      </c>
      <c r="H646" s="220">
        <v>1</v>
      </c>
      <c r="I646" s="219" t="s">
        <v>6</v>
      </c>
      <c r="J646" s="221">
        <v>1</v>
      </c>
      <c r="K646" s="229" t="s">
        <v>723</v>
      </c>
      <c r="L646" s="222">
        <v>6</v>
      </c>
      <c r="M646" s="222">
        <v>6</v>
      </c>
      <c r="N646" s="223">
        <v>6</v>
      </c>
      <c r="Q646" s="235"/>
      <c r="R646" s="235"/>
    </row>
    <row r="647" spans="2:18" ht="15">
      <c r="B647" s="212" t="s">
        <v>918</v>
      </c>
      <c r="C647" s="213" t="s">
        <v>918</v>
      </c>
      <c r="D647" s="213" t="s">
        <v>815</v>
      </c>
      <c r="E647" s="213" t="s">
        <v>206</v>
      </c>
      <c r="F647" s="213" t="s">
        <v>10</v>
      </c>
      <c r="G647" s="213" t="s">
        <v>257</v>
      </c>
      <c r="H647" s="214">
        <v>1</v>
      </c>
      <c r="I647" s="213" t="s">
        <v>6</v>
      </c>
      <c r="J647" s="215">
        <v>1</v>
      </c>
      <c r="K647" s="228" t="s">
        <v>723</v>
      </c>
      <c r="L647" s="216">
        <v>130</v>
      </c>
      <c r="M647" s="216">
        <v>130</v>
      </c>
      <c r="N647" s="217">
        <v>130</v>
      </c>
      <c r="Q647" s="235"/>
      <c r="R647" s="235"/>
    </row>
    <row r="648" spans="2:18" ht="15">
      <c r="B648" s="218" t="s">
        <v>918</v>
      </c>
      <c r="C648" s="219" t="s">
        <v>918</v>
      </c>
      <c r="D648" s="219" t="s">
        <v>815</v>
      </c>
      <c r="E648" s="219" t="s">
        <v>207</v>
      </c>
      <c r="F648" s="219" t="s">
        <v>36</v>
      </c>
      <c r="G648" s="219" t="s">
        <v>257</v>
      </c>
      <c r="H648" s="220">
        <v>1</v>
      </c>
      <c r="I648" s="219" t="s">
        <v>6</v>
      </c>
      <c r="J648" s="221">
        <v>1</v>
      </c>
      <c r="K648" s="229" t="s">
        <v>723</v>
      </c>
      <c r="L648" s="222">
        <v>7</v>
      </c>
      <c r="M648" s="222">
        <v>7</v>
      </c>
      <c r="N648" s="223">
        <v>7</v>
      </c>
      <c r="Q648" s="235"/>
      <c r="R648" s="235"/>
    </row>
    <row r="649" spans="2:18" ht="15">
      <c r="B649" s="212" t="s">
        <v>918</v>
      </c>
      <c r="C649" s="213" t="s">
        <v>918</v>
      </c>
      <c r="D649" s="213" t="s">
        <v>815</v>
      </c>
      <c r="E649" s="213" t="s">
        <v>207</v>
      </c>
      <c r="F649" s="213" t="s">
        <v>10</v>
      </c>
      <c r="G649" s="213" t="s">
        <v>257</v>
      </c>
      <c r="H649" s="214">
        <v>1</v>
      </c>
      <c r="I649" s="213" t="s">
        <v>6</v>
      </c>
      <c r="J649" s="215">
        <v>1</v>
      </c>
      <c r="K649" s="228" t="s">
        <v>723</v>
      </c>
      <c r="L649" s="216">
        <v>130</v>
      </c>
      <c r="M649" s="216">
        <v>130</v>
      </c>
      <c r="N649" s="217">
        <v>130</v>
      </c>
      <c r="Q649" s="235"/>
      <c r="R649" s="235"/>
    </row>
    <row r="650" spans="2:18" ht="15">
      <c r="B650" s="218" t="s">
        <v>918</v>
      </c>
      <c r="C650" s="219" t="s">
        <v>918</v>
      </c>
      <c r="D650" s="219" t="s">
        <v>815</v>
      </c>
      <c r="E650" s="219" t="s">
        <v>211</v>
      </c>
      <c r="F650" s="219" t="s">
        <v>10</v>
      </c>
      <c r="G650" s="219" t="s">
        <v>257</v>
      </c>
      <c r="H650" s="220">
        <v>1</v>
      </c>
      <c r="I650" s="219" t="s">
        <v>6</v>
      </c>
      <c r="J650" s="221">
        <v>1</v>
      </c>
      <c r="K650" s="229" t="s">
        <v>723</v>
      </c>
      <c r="L650" s="222">
        <v>55</v>
      </c>
      <c r="M650" s="222">
        <v>55</v>
      </c>
      <c r="N650" s="223">
        <v>55</v>
      </c>
      <c r="Q650" s="235"/>
      <c r="R650" s="235"/>
    </row>
    <row r="651" spans="2:18" ht="15">
      <c r="B651" s="212" t="s">
        <v>918</v>
      </c>
      <c r="C651" s="213" t="s">
        <v>918</v>
      </c>
      <c r="D651" s="213" t="s">
        <v>815</v>
      </c>
      <c r="E651" s="213" t="s">
        <v>957</v>
      </c>
      <c r="F651" s="213" t="s">
        <v>10</v>
      </c>
      <c r="G651" s="213" t="s">
        <v>257</v>
      </c>
      <c r="H651" s="214">
        <v>1</v>
      </c>
      <c r="I651" s="213" t="s">
        <v>6</v>
      </c>
      <c r="J651" s="215">
        <v>1</v>
      </c>
      <c r="K651" s="228" t="s">
        <v>723</v>
      </c>
      <c r="L651" s="216">
        <v>12</v>
      </c>
      <c r="M651" s="216">
        <v>12</v>
      </c>
      <c r="N651" s="217">
        <v>12</v>
      </c>
      <c r="Q651" s="235"/>
      <c r="R651" s="235"/>
    </row>
    <row r="652" spans="2:18" ht="15">
      <c r="B652" s="218" t="s">
        <v>918</v>
      </c>
      <c r="C652" s="219" t="s">
        <v>918</v>
      </c>
      <c r="D652" s="219" t="s">
        <v>815</v>
      </c>
      <c r="E652" s="219" t="s">
        <v>708</v>
      </c>
      <c r="F652" s="219" t="s">
        <v>10</v>
      </c>
      <c r="G652" s="219" t="s">
        <v>257</v>
      </c>
      <c r="H652" s="220">
        <v>1</v>
      </c>
      <c r="I652" s="219" t="s">
        <v>6</v>
      </c>
      <c r="J652" s="221">
        <v>1</v>
      </c>
      <c r="K652" s="229" t="s">
        <v>723</v>
      </c>
      <c r="L652" s="222">
        <v>4.5129999999999999</v>
      </c>
      <c r="M652" s="222">
        <v>4.5129999999999999</v>
      </c>
      <c r="N652" s="223">
        <v>4.5129999999999999</v>
      </c>
      <c r="Q652" s="235"/>
      <c r="R652" s="235"/>
    </row>
    <row r="653" spans="2:18" ht="15">
      <c r="B653" s="212" t="s">
        <v>918</v>
      </c>
      <c r="C653" s="213" t="s">
        <v>918</v>
      </c>
      <c r="D653" s="213" t="s">
        <v>815</v>
      </c>
      <c r="E653" s="213" t="s">
        <v>709</v>
      </c>
      <c r="F653" s="213" t="s">
        <v>32</v>
      </c>
      <c r="G653" s="213" t="s">
        <v>257</v>
      </c>
      <c r="H653" s="214">
        <v>1</v>
      </c>
      <c r="I653" s="213" t="s">
        <v>6</v>
      </c>
      <c r="J653" s="215">
        <v>1</v>
      </c>
      <c r="K653" s="228" t="s">
        <v>723</v>
      </c>
      <c r="L653" s="216">
        <v>4.6660000000000004</v>
      </c>
      <c r="M653" s="216">
        <v>4.6660000000000004</v>
      </c>
      <c r="N653" s="217">
        <v>4.6660000000000004</v>
      </c>
      <c r="Q653" s="235"/>
      <c r="R653" s="235"/>
    </row>
    <row r="654" spans="2:18" ht="15">
      <c r="B654" s="218" t="s">
        <v>918</v>
      </c>
      <c r="C654" s="219" t="s">
        <v>918</v>
      </c>
      <c r="D654" s="219" t="s">
        <v>815</v>
      </c>
      <c r="E654" s="219" t="s">
        <v>710</v>
      </c>
      <c r="F654" s="219" t="s">
        <v>10</v>
      </c>
      <c r="G654" s="219" t="s">
        <v>257</v>
      </c>
      <c r="H654" s="220">
        <v>1</v>
      </c>
      <c r="I654" s="219" t="s">
        <v>6</v>
      </c>
      <c r="J654" s="221">
        <v>1</v>
      </c>
      <c r="K654" s="229" t="s">
        <v>723</v>
      </c>
      <c r="L654" s="222">
        <v>8.843</v>
      </c>
      <c r="M654" s="222">
        <v>8.843</v>
      </c>
      <c r="N654" s="223">
        <v>8.843</v>
      </c>
      <c r="Q654" s="235"/>
      <c r="R654" s="235"/>
    </row>
    <row r="655" spans="2:18" ht="15">
      <c r="B655" s="212" t="s">
        <v>918</v>
      </c>
      <c r="C655" s="213" t="s">
        <v>918</v>
      </c>
      <c r="D655" s="213" t="s">
        <v>815</v>
      </c>
      <c r="E655" s="213" t="s">
        <v>210</v>
      </c>
      <c r="F655" s="213" t="s">
        <v>10</v>
      </c>
      <c r="G655" s="213" t="s">
        <v>257</v>
      </c>
      <c r="H655" s="214">
        <v>1</v>
      </c>
      <c r="I655" s="213" t="s">
        <v>6</v>
      </c>
      <c r="J655" s="215">
        <v>1</v>
      </c>
      <c r="K655" s="228" t="s">
        <v>723</v>
      </c>
      <c r="L655" s="216">
        <v>11.481999999999999</v>
      </c>
      <c r="M655" s="216">
        <v>11.481999999999999</v>
      </c>
      <c r="N655" s="217">
        <v>11.481999999999999</v>
      </c>
      <c r="Q655" s="235"/>
      <c r="R655" s="235"/>
    </row>
    <row r="656" spans="2:18" ht="15">
      <c r="B656" s="218" t="s">
        <v>918</v>
      </c>
      <c r="C656" s="219" t="s">
        <v>918</v>
      </c>
      <c r="D656" s="219" t="s">
        <v>815</v>
      </c>
      <c r="E656" s="219" t="s">
        <v>711</v>
      </c>
      <c r="F656" s="219" t="s">
        <v>10</v>
      </c>
      <c r="G656" s="219" t="s">
        <v>257</v>
      </c>
      <c r="H656" s="220">
        <v>1</v>
      </c>
      <c r="I656" s="219" t="s">
        <v>6</v>
      </c>
      <c r="J656" s="221">
        <v>1</v>
      </c>
      <c r="K656" s="229" t="s">
        <v>723</v>
      </c>
      <c r="L656" s="222">
        <v>9.4429999999999996</v>
      </c>
      <c r="M656" s="222">
        <v>9.4429999999999996</v>
      </c>
      <c r="N656" s="223">
        <v>9.4429999999999996</v>
      </c>
      <c r="Q656" s="235"/>
      <c r="R656" s="235"/>
    </row>
    <row r="657" spans="2:18" ht="15">
      <c r="B657" s="212" t="s">
        <v>918</v>
      </c>
      <c r="C657" s="213" t="s">
        <v>918</v>
      </c>
      <c r="D657" s="213" t="s">
        <v>815</v>
      </c>
      <c r="E657" s="213" t="s">
        <v>729</v>
      </c>
      <c r="F657" s="213" t="s">
        <v>10</v>
      </c>
      <c r="G657" s="213" t="s">
        <v>257</v>
      </c>
      <c r="H657" s="214">
        <v>1</v>
      </c>
      <c r="I657" s="213" t="s">
        <v>6</v>
      </c>
      <c r="J657" s="215">
        <v>1</v>
      </c>
      <c r="K657" s="228" t="s">
        <v>723</v>
      </c>
      <c r="L657" s="216">
        <v>5</v>
      </c>
      <c r="M657" s="216">
        <v>5</v>
      </c>
      <c r="N657" s="217">
        <v>5</v>
      </c>
      <c r="Q657" s="235"/>
      <c r="R657" s="235"/>
    </row>
    <row r="658" spans="2:18" ht="15">
      <c r="B658" s="218" t="s">
        <v>918</v>
      </c>
      <c r="C658" s="219" t="s">
        <v>918</v>
      </c>
      <c r="D658" s="219" t="s">
        <v>815</v>
      </c>
      <c r="E658" s="219" t="s">
        <v>713</v>
      </c>
      <c r="F658" s="219" t="s">
        <v>10</v>
      </c>
      <c r="G658" s="219" t="s">
        <v>257</v>
      </c>
      <c r="H658" s="220">
        <v>1</v>
      </c>
      <c r="I658" s="219" t="s">
        <v>6</v>
      </c>
      <c r="J658" s="221">
        <v>1</v>
      </c>
      <c r="K658" s="229" t="s">
        <v>723</v>
      </c>
      <c r="L658" s="222">
        <v>6.8</v>
      </c>
      <c r="M658" s="222">
        <v>6.8</v>
      </c>
      <c r="N658" s="223">
        <v>6.8</v>
      </c>
      <c r="Q658" s="235"/>
      <c r="R658" s="235"/>
    </row>
    <row r="659" spans="2:18" ht="15">
      <c r="B659" s="212" t="s">
        <v>918</v>
      </c>
      <c r="C659" s="213" t="s">
        <v>918</v>
      </c>
      <c r="D659" s="213" t="s">
        <v>815</v>
      </c>
      <c r="E659" s="213" t="s">
        <v>714</v>
      </c>
      <c r="F659" s="213" t="s">
        <v>10</v>
      </c>
      <c r="G659" s="213" t="s">
        <v>257</v>
      </c>
      <c r="H659" s="214">
        <v>1</v>
      </c>
      <c r="I659" s="213" t="s">
        <v>6</v>
      </c>
      <c r="J659" s="215">
        <v>1</v>
      </c>
      <c r="K659" s="228" t="s">
        <v>723</v>
      </c>
      <c r="L659" s="216">
        <v>5.3849999999999998</v>
      </c>
      <c r="M659" s="216">
        <v>5.3849999999999998</v>
      </c>
      <c r="N659" s="217">
        <v>5.3849999999999998</v>
      </c>
      <c r="Q659" s="235"/>
      <c r="R659" s="235"/>
    </row>
    <row r="660" spans="2:18" ht="15">
      <c r="B660" s="218" t="s">
        <v>918</v>
      </c>
      <c r="C660" s="219" t="s">
        <v>918</v>
      </c>
      <c r="D660" s="219" t="s">
        <v>970</v>
      </c>
      <c r="E660" s="219" t="s">
        <v>218</v>
      </c>
      <c r="F660" s="219" t="s">
        <v>33</v>
      </c>
      <c r="G660" s="219" t="s">
        <v>257</v>
      </c>
      <c r="H660" s="220">
        <v>1</v>
      </c>
      <c r="I660" s="219" t="s">
        <v>6</v>
      </c>
      <c r="J660" s="221">
        <v>1</v>
      </c>
      <c r="K660" s="229" t="s">
        <v>723</v>
      </c>
      <c r="L660" s="222">
        <v>122.8</v>
      </c>
      <c r="M660" s="222">
        <v>122.8</v>
      </c>
      <c r="N660" s="223">
        <v>122.8</v>
      </c>
      <c r="Q660" s="235"/>
      <c r="R660" s="235"/>
    </row>
    <row r="661" spans="2:18" ht="15">
      <c r="B661" s="212" t="s">
        <v>918</v>
      </c>
      <c r="C661" s="213" t="s">
        <v>918</v>
      </c>
      <c r="D661" s="213" t="s">
        <v>970</v>
      </c>
      <c r="E661" s="213" t="s">
        <v>219</v>
      </c>
      <c r="F661" s="213" t="s">
        <v>33</v>
      </c>
      <c r="G661" s="213" t="s">
        <v>257</v>
      </c>
      <c r="H661" s="214">
        <v>1</v>
      </c>
      <c r="I661" s="213" t="s">
        <v>6</v>
      </c>
      <c r="J661" s="215">
        <v>1</v>
      </c>
      <c r="K661" s="228" t="s">
        <v>723</v>
      </c>
      <c r="L661" s="216">
        <v>35</v>
      </c>
      <c r="M661" s="216">
        <v>35</v>
      </c>
      <c r="N661" s="217">
        <v>35</v>
      </c>
      <c r="Q661" s="235"/>
      <c r="R661" s="235"/>
    </row>
    <row r="662" spans="2:18" ht="15">
      <c r="B662" s="218" t="s">
        <v>918</v>
      </c>
      <c r="C662" s="219" t="s">
        <v>918</v>
      </c>
      <c r="D662" s="219" t="s">
        <v>970</v>
      </c>
      <c r="E662" s="219" t="s">
        <v>217</v>
      </c>
      <c r="F662" s="219" t="s">
        <v>916</v>
      </c>
      <c r="G662" s="219" t="s">
        <v>257</v>
      </c>
      <c r="H662" s="220">
        <v>1</v>
      </c>
      <c r="I662" s="219" t="s">
        <v>6</v>
      </c>
      <c r="J662" s="221">
        <v>1</v>
      </c>
      <c r="K662" s="229" t="s">
        <v>723</v>
      </c>
      <c r="L662" s="222">
        <v>47.8</v>
      </c>
      <c r="M662" s="222">
        <v>47.8</v>
      </c>
      <c r="N662" s="223">
        <v>47.8</v>
      </c>
      <c r="Q662" s="235"/>
      <c r="R662" s="235"/>
    </row>
    <row r="663" spans="2:18" ht="15">
      <c r="B663" s="212" t="s">
        <v>918</v>
      </c>
      <c r="C663" s="213" t="s">
        <v>918</v>
      </c>
      <c r="D663" s="213" t="s">
        <v>970</v>
      </c>
      <c r="E663" s="213" t="s">
        <v>221</v>
      </c>
      <c r="F663" s="213" t="s">
        <v>32</v>
      </c>
      <c r="G663" s="213" t="s">
        <v>257</v>
      </c>
      <c r="H663" s="214">
        <v>1</v>
      </c>
      <c r="I663" s="213" t="s">
        <v>6</v>
      </c>
      <c r="J663" s="215">
        <v>1</v>
      </c>
      <c r="K663" s="228" t="s">
        <v>723</v>
      </c>
      <c r="L663" s="216">
        <v>0.54700000000000004</v>
      </c>
      <c r="M663" s="216">
        <v>0.54700000000000004</v>
      </c>
      <c r="N663" s="217">
        <v>0.54700000000000004</v>
      </c>
      <c r="Q663" s="235"/>
      <c r="R663" s="235"/>
    </row>
    <row r="664" spans="2:18" ht="15">
      <c r="B664" s="218" t="s">
        <v>918</v>
      </c>
      <c r="C664" s="219" t="s">
        <v>918</v>
      </c>
      <c r="D664" s="219" t="s">
        <v>970</v>
      </c>
      <c r="E664" s="219" t="s">
        <v>220</v>
      </c>
      <c r="F664" s="219" t="s">
        <v>33</v>
      </c>
      <c r="G664" s="219" t="s">
        <v>257</v>
      </c>
      <c r="H664" s="220">
        <v>1</v>
      </c>
      <c r="I664" s="219" t="s">
        <v>6</v>
      </c>
      <c r="J664" s="221">
        <v>1</v>
      </c>
      <c r="K664" s="229" t="s">
        <v>723</v>
      </c>
      <c r="L664" s="222">
        <v>113.42</v>
      </c>
      <c r="M664" s="222">
        <v>113.42</v>
      </c>
      <c r="N664" s="223">
        <v>113.42</v>
      </c>
      <c r="Q664" s="235"/>
      <c r="R664" s="235"/>
    </row>
    <row r="665" spans="2:18" ht="15">
      <c r="B665" s="212" t="s">
        <v>918</v>
      </c>
      <c r="C665" s="213" t="s">
        <v>918</v>
      </c>
      <c r="D665" s="213" t="s">
        <v>811</v>
      </c>
      <c r="E665" s="213" t="s">
        <v>213</v>
      </c>
      <c r="F665" s="213" t="s">
        <v>30</v>
      </c>
      <c r="G665" s="213" t="s">
        <v>257</v>
      </c>
      <c r="H665" s="214">
        <v>1</v>
      </c>
      <c r="I665" s="213" t="s">
        <v>6</v>
      </c>
      <c r="J665" s="215">
        <v>1</v>
      </c>
      <c r="K665" s="228" t="s">
        <v>723</v>
      </c>
      <c r="L665" s="216">
        <v>1.19</v>
      </c>
      <c r="M665" s="216">
        <v>1.19</v>
      </c>
      <c r="N665" s="217">
        <v>1.19</v>
      </c>
      <c r="Q665" s="235"/>
      <c r="R665" s="235"/>
    </row>
    <row r="666" spans="2:18" ht="15">
      <c r="B666" s="218" t="s">
        <v>918</v>
      </c>
      <c r="C666" s="219" t="s">
        <v>918</v>
      </c>
      <c r="D666" s="219" t="s">
        <v>811</v>
      </c>
      <c r="E666" s="219" t="s">
        <v>213</v>
      </c>
      <c r="F666" s="219" t="s">
        <v>10</v>
      </c>
      <c r="G666" s="219" t="s">
        <v>257</v>
      </c>
      <c r="H666" s="220">
        <v>1</v>
      </c>
      <c r="I666" s="219" t="s">
        <v>6</v>
      </c>
      <c r="J666" s="221">
        <v>1</v>
      </c>
      <c r="K666" s="229" t="s">
        <v>723</v>
      </c>
      <c r="L666" s="222">
        <v>8.1370000000000005</v>
      </c>
      <c r="M666" s="222">
        <v>8.1370000000000005</v>
      </c>
      <c r="N666" s="223">
        <v>8.1370000000000005</v>
      </c>
      <c r="Q666" s="235"/>
      <c r="R666" s="235"/>
    </row>
    <row r="667" spans="2:18" ht="15">
      <c r="B667" s="212" t="s">
        <v>918</v>
      </c>
      <c r="C667" s="213" t="s">
        <v>918</v>
      </c>
      <c r="D667" s="213" t="s">
        <v>855</v>
      </c>
      <c r="E667" s="213" t="s">
        <v>720</v>
      </c>
      <c r="F667" s="213" t="s">
        <v>10</v>
      </c>
      <c r="G667" s="213" t="s">
        <v>257</v>
      </c>
      <c r="H667" s="214">
        <v>1</v>
      </c>
      <c r="I667" s="213" t="s">
        <v>6</v>
      </c>
      <c r="J667" s="215">
        <v>1</v>
      </c>
      <c r="K667" s="228" t="s">
        <v>723</v>
      </c>
      <c r="L667" s="216">
        <v>45.85</v>
      </c>
      <c r="M667" s="216">
        <v>45.85</v>
      </c>
      <c r="N667" s="217">
        <v>45.85</v>
      </c>
      <c r="Q667" s="235"/>
      <c r="R667" s="235"/>
    </row>
    <row r="668" spans="2:18" ht="15">
      <c r="B668" s="218" t="s">
        <v>918</v>
      </c>
      <c r="C668" s="219" t="s">
        <v>918</v>
      </c>
      <c r="D668" s="219" t="s">
        <v>855</v>
      </c>
      <c r="E668" s="219" t="s">
        <v>721</v>
      </c>
      <c r="F668" s="219" t="s">
        <v>10</v>
      </c>
      <c r="G668" s="219" t="s">
        <v>257</v>
      </c>
      <c r="H668" s="220">
        <v>1</v>
      </c>
      <c r="I668" s="219" t="s">
        <v>6</v>
      </c>
      <c r="J668" s="221">
        <v>1</v>
      </c>
      <c r="K668" s="229" t="s">
        <v>723</v>
      </c>
      <c r="L668" s="222">
        <v>22.23</v>
      </c>
      <c r="M668" s="222">
        <v>22.23</v>
      </c>
      <c r="N668" s="223">
        <v>22.23</v>
      </c>
      <c r="Q668" s="235"/>
      <c r="R668" s="235"/>
    </row>
    <row r="669" spans="2:18" ht="15">
      <c r="B669" s="212" t="s">
        <v>918</v>
      </c>
      <c r="C669" s="213" t="s">
        <v>918</v>
      </c>
      <c r="D669" s="213" t="s">
        <v>855</v>
      </c>
      <c r="E669" s="213" t="s">
        <v>722</v>
      </c>
      <c r="F669" s="213" t="s">
        <v>30</v>
      </c>
      <c r="G669" s="213" t="s">
        <v>257</v>
      </c>
      <c r="H669" s="214">
        <v>1</v>
      </c>
      <c r="I669" s="213" t="s">
        <v>6</v>
      </c>
      <c r="J669" s="215">
        <v>1</v>
      </c>
      <c r="K669" s="228" t="s">
        <v>723</v>
      </c>
      <c r="L669" s="216">
        <v>9.4600000000000009</v>
      </c>
      <c r="M669" s="216">
        <v>9.4600000000000009</v>
      </c>
      <c r="N669" s="217">
        <v>9.4600000000000009</v>
      </c>
      <c r="Q669" s="235"/>
      <c r="R669" s="235"/>
    </row>
    <row r="670" spans="2:18" ht="15">
      <c r="B670" s="218" t="s">
        <v>918</v>
      </c>
      <c r="C670" s="219" t="s">
        <v>918</v>
      </c>
      <c r="D670" s="219" t="s">
        <v>855</v>
      </c>
      <c r="E670" s="219" t="s">
        <v>722</v>
      </c>
      <c r="F670" s="219" t="s">
        <v>10</v>
      </c>
      <c r="G670" s="219" t="s">
        <v>257</v>
      </c>
      <c r="H670" s="220">
        <v>1</v>
      </c>
      <c r="I670" s="219" t="s">
        <v>6</v>
      </c>
      <c r="J670" s="221">
        <v>1</v>
      </c>
      <c r="K670" s="229" t="s">
        <v>723</v>
      </c>
      <c r="L670" s="222">
        <v>43.436999999999998</v>
      </c>
      <c r="M670" s="222">
        <v>43.436999999999998</v>
      </c>
      <c r="N670" s="223">
        <v>43.436999999999998</v>
      </c>
      <c r="Q670" s="235"/>
      <c r="R670" s="235"/>
    </row>
    <row r="671" spans="2:18" ht="15">
      <c r="B671" s="212" t="s">
        <v>918</v>
      </c>
      <c r="C671" s="213" t="s">
        <v>918</v>
      </c>
      <c r="D671" s="213" t="s">
        <v>855</v>
      </c>
      <c r="E671" s="213" t="s">
        <v>214</v>
      </c>
      <c r="F671" s="213" t="s">
        <v>32</v>
      </c>
      <c r="G671" s="213" t="s">
        <v>257</v>
      </c>
      <c r="H671" s="214">
        <v>1</v>
      </c>
      <c r="I671" s="213" t="s">
        <v>6</v>
      </c>
      <c r="J671" s="215">
        <v>1</v>
      </c>
      <c r="K671" s="228" t="s">
        <v>723</v>
      </c>
      <c r="L671" s="216">
        <v>4.3</v>
      </c>
      <c r="M671" s="216">
        <v>4.3</v>
      </c>
      <c r="N671" s="217">
        <v>4.3</v>
      </c>
      <c r="Q671" s="235"/>
      <c r="R671" s="235"/>
    </row>
    <row r="672" spans="2:18" ht="15">
      <c r="B672" s="218" t="s">
        <v>918</v>
      </c>
      <c r="C672" s="219" t="s">
        <v>918</v>
      </c>
      <c r="D672" s="219" t="s">
        <v>885</v>
      </c>
      <c r="E672" s="219" t="s">
        <v>224</v>
      </c>
      <c r="F672" s="219" t="s">
        <v>7</v>
      </c>
      <c r="G672" s="219" t="s">
        <v>257</v>
      </c>
      <c r="H672" s="220">
        <v>1</v>
      </c>
      <c r="I672" s="219" t="s">
        <v>6</v>
      </c>
      <c r="J672" s="221">
        <v>1</v>
      </c>
      <c r="K672" s="229" t="s">
        <v>723</v>
      </c>
      <c r="L672" s="222">
        <v>13</v>
      </c>
      <c r="M672" s="222">
        <v>13</v>
      </c>
      <c r="N672" s="223">
        <v>13</v>
      </c>
      <c r="Q672" s="235"/>
      <c r="R672" s="235"/>
    </row>
    <row r="673" spans="2:18" ht="15">
      <c r="B673" s="212" t="s">
        <v>918</v>
      </c>
      <c r="C673" s="213" t="s">
        <v>918</v>
      </c>
      <c r="D673" s="213" t="s">
        <v>885</v>
      </c>
      <c r="E673" s="213" t="s">
        <v>223</v>
      </c>
      <c r="F673" s="213" t="s">
        <v>32</v>
      </c>
      <c r="G673" s="213" t="s">
        <v>257</v>
      </c>
      <c r="H673" s="214">
        <v>1</v>
      </c>
      <c r="I673" s="213" t="s">
        <v>6</v>
      </c>
      <c r="J673" s="215">
        <v>1</v>
      </c>
      <c r="K673" s="228" t="s">
        <v>723</v>
      </c>
      <c r="L673" s="216">
        <v>0.442</v>
      </c>
      <c r="M673" s="216">
        <v>0.442</v>
      </c>
      <c r="N673" s="217">
        <v>0.442</v>
      </c>
      <c r="Q673" s="235"/>
      <c r="R673" s="235"/>
    </row>
    <row r="674" spans="2:18" ht="15">
      <c r="B674" s="218" t="s">
        <v>918</v>
      </c>
      <c r="C674" s="219" t="s">
        <v>918</v>
      </c>
      <c r="D674" s="219" t="s">
        <v>862</v>
      </c>
      <c r="E674" s="219" t="s">
        <v>215</v>
      </c>
      <c r="F674" s="219" t="s">
        <v>10</v>
      </c>
      <c r="G674" s="219" t="s">
        <v>257</v>
      </c>
      <c r="H674" s="220">
        <v>1</v>
      </c>
      <c r="I674" s="219" t="s">
        <v>6</v>
      </c>
      <c r="J674" s="221">
        <v>1</v>
      </c>
      <c r="K674" s="229" t="s">
        <v>723</v>
      </c>
      <c r="L674" s="222">
        <v>35.18</v>
      </c>
      <c r="M674" s="222">
        <v>35.18</v>
      </c>
      <c r="N674" s="223">
        <v>35.18</v>
      </c>
      <c r="Q674" s="235"/>
      <c r="R674" s="235"/>
    </row>
    <row r="675" spans="2:18" ht="15">
      <c r="B675" s="212" t="s">
        <v>918</v>
      </c>
      <c r="C675" s="213" t="s">
        <v>918</v>
      </c>
      <c r="D675" s="213" t="s">
        <v>862</v>
      </c>
      <c r="E675" s="213" t="s">
        <v>216</v>
      </c>
      <c r="F675" s="213" t="s">
        <v>10</v>
      </c>
      <c r="G675" s="213" t="s">
        <v>257</v>
      </c>
      <c r="H675" s="214">
        <v>1</v>
      </c>
      <c r="I675" s="213" t="s">
        <v>6</v>
      </c>
      <c r="J675" s="215">
        <v>1</v>
      </c>
      <c r="K675" s="228" t="s">
        <v>723</v>
      </c>
      <c r="L675" s="216">
        <v>21</v>
      </c>
      <c r="M675" s="216">
        <v>21</v>
      </c>
      <c r="N675" s="217">
        <v>21</v>
      </c>
      <c r="Q675" s="235"/>
      <c r="R675" s="235"/>
    </row>
    <row r="676" spans="2:18" ht="15">
      <c r="B676" s="218" t="s">
        <v>918</v>
      </c>
      <c r="C676" s="219" t="s">
        <v>918</v>
      </c>
      <c r="D676" s="219" t="s">
        <v>1002</v>
      </c>
      <c r="E676" s="219" t="s">
        <v>716</v>
      </c>
      <c r="F676" s="219" t="s">
        <v>10</v>
      </c>
      <c r="G676" s="219" t="s">
        <v>257</v>
      </c>
      <c r="H676" s="220">
        <v>1</v>
      </c>
      <c r="I676" s="219" t="s">
        <v>6</v>
      </c>
      <c r="J676" s="221">
        <v>1</v>
      </c>
      <c r="K676" s="229" t="s">
        <v>723</v>
      </c>
      <c r="L676" s="222">
        <v>18.96</v>
      </c>
      <c r="M676" s="222">
        <v>18.96</v>
      </c>
      <c r="N676" s="223">
        <v>18.96</v>
      </c>
      <c r="Q676" s="235"/>
      <c r="R676" s="235"/>
    </row>
    <row r="677" spans="2:18" ht="15">
      <c r="B677" s="212" t="s">
        <v>918</v>
      </c>
      <c r="C677" s="213" t="s">
        <v>918</v>
      </c>
      <c r="D677" s="213" t="s">
        <v>1002</v>
      </c>
      <c r="E677" s="213" t="s">
        <v>715</v>
      </c>
      <c r="F677" s="213" t="s">
        <v>10</v>
      </c>
      <c r="G677" s="213" t="s">
        <v>257</v>
      </c>
      <c r="H677" s="214">
        <v>1</v>
      </c>
      <c r="I677" s="213" t="s">
        <v>6</v>
      </c>
      <c r="J677" s="215">
        <v>1</v>
      </c>
      <c r="K677" s="228" t="s">
        <v>723</v>
      </c>
      <c r="L677" s="216">
        <v>34.200000000000003</v>
      </c>
      <c r="M677" s="216">
        <v>34.200000000000003</v>
      </c>
      <c r="N677" s="217">
        <v>34.200000000000003</v>
      </c>
      <c r="Q677" s="235"/>
      <c r="R677" s="235"/>
    </row>
    <row r="678" spans="2:18" ht="15">
      <c r="B678" s="218" t="s">
        <v>918</v>
      </c>
      <c r="C678" s="219" t="s">
        <v>918</v>
      </c>
      <c r="D678" s="219" t="s">
        <v>1002</v>
      </c>
      <c r="E678" s="219" t="s">
        <v>717</v>
      </c>
      <c r="F678" s="219" t="s">
        <v>10</v>
      </c>
      <c r="G678" s="219" t="s">
        <v>257</v>
      </c>
      <c r="H678" s="220">
        <v>1</v>
      </c>
      <c r="I678" s="219" t="s">
        <v>6</v>
      </c>
      <c r="J678" s="221">
        <v>1</v>
      </c>
      <c r="K678" s="229" t="s">
        <v>723</v>
      </c>
      <c r="L678" s="222">
        <v>7</v>
      </c>
      <c r="M678" s="222">
        <v>7</v>
      </c>
      <c r="N678" s="223">
        <v>7</v>
      </c>
      <c r="Q678" s="235"/>
      <c r="R678" s="235"/>
    </row>
    <row r="679" spans="2:18" ht="15">
      <c r="B679" s="212" t="s">
        <v>918</v>
      </c>
      <c r="C679" s="213" t="s">
        <v>918</v>
      </c>
      <c r="D679" s="213" t="s">
        <v>1002</v>
      </c>
      <c r="E679" s="213" t="s">
        <v>795</v>
      </c>
      <c r="F679" s="213" t="s">
        <v>10</v>
      </c>
      <c r="G679" s="213" t="s">
        <v>257</v>
      </c>
      <c r="H679" s="214">
        <v>1</v>
      </c>
      <c r="I679" s="213" t="s">
        <v>6</v>
      </c>
      <c r="J679" s="215">
        <v>1</v>
      </c>
      <c r="K679" s="228" t="s">
        <v>723</v>
      </c>
      <c r="L679" s="216">
        <v>13</v>
      </c>
      <c r="M679" s="216">
        <v>13</v>
      </c>
      <c r="N679" s="217">
        <v>13</v>
      </c>
      <c r="Q679" s="235"/>
      <c r="R679" s="235"/>
    </row>
    <row r="680" spans="2:18" ht="15">
      <c r="B680" s="218" t="s">
        <v>918</v>
      </c>
      <c r="C680" s="219" t="s">
        <v>918</v>
      </c>
      <c r="D680" s="219" t="s">
        <v>1002</v>
      </c>
      <c r="E680" s="219" t="s">
        <v>718</v>
      </c>
      <c r="F680" s="219" t="s">
        <v>10</v>
      </c>
      <c r="G680" s="219" t="s">
        <v>257</v>
      </c>
      <c r="H680" s="220">
        <v>1</v>
      </c>
      <c r="I680" s="219" t="s">
        <v>6</v>
      </c>
      <c r="J680" s="221">
        <v>1</v>
      </c>
      <c r="K680" s="229" t="s">
        <v>723</v>
      </c>
      <c r="L680" s="222">
        <v>6.4</v>
      </c>
      <c r="M680" s="222">
        <v>6.4</v>
      </c>
      <c r="N680" s="223">
        <v>6.4</v>
      </c>
      <c r="Q680" s="235"/>
      <c r="R680" s="235"/>
    </row>
    <row r="681" spans="2:18" ht="15">
      <c r="B681" s="212" t="s">
        <v>918</v>
      </c>
      <c r="C681" s="213" t="s">
        <v>918</v>
      </c>
      <c r="D681" s="213" t="s">
        <v>1002</v>
      </c>
      <c r="E681" s="213" t="s">
        <v>719</v>
      </c>
      <c r="F681" s="213" t="s">
        <v>10</v>
      </c>
      <c r="G681" s="213" t="s">
        <v>257</v>
      </c>
      <c r="H681" s="214">
        <v>1</v>
      </c>
      <c r="I681" s="213" t="s">
        <v>6</v>
      </c>
      <c r="J681" s="215">
        <v>1</v>
      </c>
      <c r="K681" s="228" t="s">
        <v>723</v>
      </c>
      <c r="L681" s="216">
        <v>9.8000000000000007</v>
      </c>
      <c r="M681" s="216">
        <v>9.8000000000000007</v>
      </c>
      <c r="N681" s="217">
        <v>9.8000000000000007</v>
      </c>
      <c r="Q681" s="235"/>
      <c r="R681" s="235"/>
    </row>
    <row r="682" spans="2:18" ht="15">
      <c r="B682" s="218" t="s">
        <v>918</v>
      </c>
      <c r="C682" s="219" t="s">
        <v>918</v>
      </c>
      <c r="D682" s="219" t="s">
        <v>886</v>
      </c>
      <c r="E682" s="219" t="s">
        <v>227</v>
      </c>
      <c r="F682" s="219" t="s">
        <v>7</v>
      </c>
      <c r="G682" s="219" t="s">
        <v>257</v>
      </c>
      <c r="H682" s="220">
        <v>1</v>
      </c>
      <c r="I682" s="219" t="s">
        <v>6</v>
      </c>
      <c r="J682" s="221">
        <v>1</v>
      </c>
      <c r="K682" s="229" t="s">
        <v>723</v>
      </c>
      <c r="L682" s="222">
        <v>3.03</v>
      </c>
      <c r="M682" s="222">
        <v>3.03</v>
      </c>
      <c r="N682" s="223">
        <v>3.03</v>
      </c>
      <c r="Q682" s="235"/>
      <c r="R682" s="235"/>
    </row>
    <row r="683" spans="2:18" ht="15">
      <c r="B683" s="212" t="s">
        <v>918</v>
      </c>
      <c r="C683" s="213" t="s">
        <v>918</v>
      </c>
      <c r="D683" s="213" t="s">
        <v>886</v>
      </c>
      <c r="E683" s="213" t="s">
        <v>226</v>
      </c>
      <c r="F683" s="213" t="s">
        <v>32</v>
      </c>
      <c r="G683" s="213" t="s">
        <v>257</v>
      </c>
      <c r="H683" s="214">
        <v>1</v>
      </c>
      <c r="I683" s="213" t="s">
        <v>6</v>
      </c>
      <c r="J683" s="215">
        <v>1</v>
      </c>
      <c r="K683" s="228" t="s">
        <v>723</v>
      </c>
      <c r="L683" s="216">
        <v>0.12</v>
      </c>
      <c r="M683" s="216">
        <v>0.12</v>
      </c>
      <c r="N683" s="217">
        <v>0.12</v>
      </c>
      <c r="Q683" s="235"/>
      <c r="R683" s="235"/>
    </row>
    <row r="684" spans="2:18" ht="15">
      <c r="B684" s="218" t="s">
        <v>918</v>
      </c>
      <c r="C684" s="219" t="s">
        <v>918</v>
      </c>
      <c r="D684" s="219" t="s">
        <v>887</v>
      </c>
      <c r="E684" s="219" t="s">
        <v>229</v>
      </c>
      <c r="F684" s="219" t="s">
        <v>916</v>
      </c>
      <c r="G684" s="219" t="s">
        <v>257</v>
      </c>
      <c r="H684" s="220">
        <v>1</v>
      </c>
      <c r="I684" s="219" t="s">
        <v>6</v>
      </c>
      <c r="J684" s="221">
        <v>1</v>
      </c>
      <c r="K684" s="229" t="s">
        <v>723</v>
      </c>
      <c r="L684" s="222">
        <v>0.15</v>
      </c>
      <c r="M684" s="222">
        <v>0.15</v>
      </c>
      <c r="N684" s="223">
        <v>0.15</v>
      </c>
      <c r="Q684" s="235"/>
      <c r="R684" s="235"/>
    </row>
    <row r="685" spans="2:18" ht="15">
      <c r="B685" s="212" t="s">
        <v>918</v>
      </c>
      <c r="C685" s="213" t="s">
        <v>918</v>
      </c>
      <c r="D685" s="213" t="s">
        <v>887</v>
      </c>
      <c r="E685" s="213" t="s">
        <v>228</v>
      </c>
      <c r="F685" s="213" t="s">
        <v>32</v>
      </c>
      <c r="G685" s="213" t="s">
        <v>257</v>
      </c>
      <c r="H685" s="214">
        <v>1</v>
      </c>
      <c r="I685" s="213" t="s">
        <v>6</v>
      </c>
      <c r="J685" s="215">
        <v>1</v>
      </c>
      <c r="K685" s="228" t="s">
        <v>723</v>
      </c>
      <c r="L685" s="216">
        <v>0.15</v>
      </c>
      <c r="M685" s="216">
        <v>0.15</v>
      </c>
      <c r="N685" s="217">
        <v>0.15</v>
      </c>
      <c r="Q685" s="235"/>
      <c r="R685" s="235"/>
    </row>
    <row r="686" spans="2:18" ht="15">
      <c r="B686" s="218" t="s">
        <v>918</v>
      </c>
      <c r="C686" s="219" t="s">
        <v>918</v>
      </c>
      <c r="D686" s="219" t="s">
        <v>887</v>
      </c>
      <c r="E686" s="219" t="s">
        <v>228</v>
      </c>
      <c r="F686" s="219" t="s">
        <v>32</v>
      </c>
      <c r="G686" s="219" t="s">
        <v>257</v>
      </c>
      <c r="H686" s="220">
        <v>1</v>
      </c>
      <c r="I686" s="219" t="s">
        <v>6</v>
      </c>
      <c r="J686" s="221">
        <v>1</v>
      </c>
      <c r="K686" s="229" t="s">
        <v>723</v>
      </c>
      <c r="L686" s="222">
        <v>0.15</v>
      </c>
      <c r="M686" s="222">
        <v>0.15</v>
      </c>
      <c r="N686" s="223">
        <v>0.15</v>
      </c>
      <c r="Q686" s="235"/>
      <c r="R686" s="235"/>
    </row>
    <row r="687" spans="2:18" ht="11.25" customHeight="1">
      <c r="B687" s="187"/>
      <c r="C687" s="63"/>
      <c r="D687" s="188"/>
      <c r="E687" s="188"/>
      <c r="F687" s="188"/>
      <c r="G687" s="188"/>
      <c r="H687" s="188"/>
      <c r="I687" s="188"/>
      <c r="J687" s="191"/>
      <c r="L687" s="191"/>
      <c r="M687" s="19"/>
      <c r="N687" s="188"/>
    </row>
    <row r="688" spans="2:18">
      <c r="C688" s="62" t="s">
        <v>230</v>
      </c>
      <c r="D688" s="188"/>
      <c r="E688" s="188"/>
      <c r="F688" s="188"/>
      <c r="G688" s="188"/>
      <c r="H688" s="188"/>
      <c r="I688" s="188"/>
      <c r="J688" s="191"/>
      <c r="L688" s="191"/>
      <c r="N688" s="188"/>
    </row>
    <row r="689" spans="2:14">
      <c r="B689" s="187"/>
      <c r="C689" s="63" t="s">
        <v>924</v>
      </c>
      <c r="D689" s="188"/>
      <c r="E689" s="188"/>
      <c r="F689" s="188"/>
      <c r="G689" s="188"/>
      <c r="H689" s="188"/>
      <c r="I689" s="188"/>
      <c r="J689" s="191"/>
      <c r="L689" s="191"/>
      <c r="N689" s="188"/>
    </row>
    <row r="690" spans="2:14">
      <c r="B690" s="64"/>
      <c r="C690" s="63" t="s">
        <v>925</v>
      </c>
    </row>
    <row r="691" spans="2:14">
      <c r="B691" s="20"/>
      <c r="C691" s="63" t="s">
        <v>958</v>
      </c>
    </row>
    <row r="692" spans="2:14" ht="12" customHeight="1">
      <c r="C692" s="13" t="s">
        <v>1057</v>
      </c>
    </row>
    <row r="693" spans="2:14" ht="8.25" customHeight="1"/>
  </sheetData>
  <autoFilter ref="B4:N692">
    <filterColumn colId="8"/>
  </autoFilter>
  <mergeCells count="1">
    <mergeCell ref="B2:N2"/>
  </mergeCells>
  <printOptions horizontalCentered="1"/>
  <pageMargins left="0.23622047244094491" right="0.23622047244094491" top="0.19685039370078741" bottom="0.39370078740157483" header="0.19685039370078741" footer="0.27559055118110237"/>
  <pageSetup paperSize="9" scale="65" fitToHeight="25" orientation="landscape" r:id="rId1"/>
  <headerFooter>
    <oddFooter>&amp;C&amp;10Page &amp;P/&amp;N</oddFooter>
  </headerFooter>
  <rowBreaks count="13" manualBreakCount="13">
    <brk id="50" max="13" man="1"/>
    <brk id="100" max="13" man="1"/>
    <brk id="150" max="13" man="1"/>
    <brk id="200" max="13" man="1"/>
    <brk id="250" max="13" man="1"/>
    <brk id="300" max="13" man="1"/>
    <brk id="350" max="13" man="1"/>
    <brk id="400" max="13" man="1"/>
    <brk id="450" max="13" man="1"/>
    <brk id="500" max="13" man="1"/>
    <brk id="550" max="13" man="1"/>
    <brk id="599" max="13" man="1"/>
    <brk id="650" max="13" man="1"/>
  </rowBreaks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4">
    <pageSetUpPr fitToPage="1"/>
  </sheetPr>
  <dimension ref="A1:P71"/>
  <sheetViews>
    <sheetView showGridLines="0" view="pageBreakPreview" topLeftCell="A25" zoomScale="55" zoomScaleNormal="100" zoomScaleSheetLayoutView="55" workbookViewId="0">
      <selection activeCell="H47" sqref="H47"/>
    </sheetView>
  </sheetViews>
  <sheetFormatPr baseColWidth="10" defaultColWidth="9.140625" defaultRowHeight="15"/>
  <cols>
    <col min="1" max="1" width="5" style="19" customWidth="1"/>
    <col min="2" max="2" width="25.140625" style="19" customWidth="1"/>
    <col min="3" max="3" width="33.85546875" style="230" customWidth="1"/>
    <col min="4" max="4" width="36.5703125" style="230" customWidth="1"/>
    <col min="5" max="5" width="40.85546875" style="230" customWidth="1"/>
    <col min="6" max="6" width="9.140625" style="19"/>
    <col min="7" max="9" width="31.42578125" style="19" customWidth="1"/>
    <col min="10" max="16384" width="9.140625" style="19"/>
  </cols>
  <sheetData>
    <row r="1" spans="1:16" s="61" customFormat="1">
      <c r="C1" s="188"/>
      <c r="D1" s="188"/>
      <c r="E1" s="188"/>
    </row>
    <row r="2" spans="1:16" s="61" customFormat="1" ht="57" customHeight="1">
      <c r="B2" s="206"/>
      <c r="C2" s="297" t="s">
        <v>334</v>
      </c>
      <c r="D2" s="297"/>
      <c r="E2" s="297"/>
      <c r="F2" s="297"/>
      <c r="G2" s="206"/>
      <c r="H2" s="206"/>
      <c r="I2" s="206"/>
      <c r="J2" s="206"/>
      <c r="K2" s="206"/>
      <c r="L2" s="206"/>
    </row>
    <row r="3" spans="1:16" ht="15.75">
      <c r="A3" s="61"/>
      <c r="B3" s="278" t="s">
        <v>974</v>
      </c>
      <c r="C3" s="188"/>
      <c r="D3" s="188"/>
      <c r="E3" s="188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>
      <c r="A4" s="61"/>
      <c r="B4" s="61"/>
      <c r="C4" s="188"/>
      <c r="D4" s="188"/>
      <c r="E4" s="188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20.25">
      <c r="A5" s="61"/>
      <c r="B5" s="61" t="s">
        <v>409</v>
      </c>
      <c r="C5" s="230" t="s">
        <v>723</v>
      </c>
      <c r="D5" s="191"/>
      <c r="E5" s="231"/>
      <c r="F5" s="61"/>
      <c r="G5" s="61"/>
      <c r="H5" s="61"/>
      <c r="I5" s="61"/>
      <c r="J5" s="61"/>
      <c r="K5" s="61"/>
      <c r="L5" s="61"/>
      <c r="M5" s="61"/>
    </row>
    <row r="6" spans="1:16" ht="20.25">
      <c r="A6" s="61"/>
      <c r="B6" s="192" t="s">
        <v>910</v>
      </c>
      <c r="C6" s="230" t="s">
        <v>797</v>
      </c>
      <c r="D6" s="191"/>
      <c r="E6" s="231"/>
      <c r="F6" s="61"/>
      <c r="G6" s="61"/>
      <c r="H6" s="61"/>
      <c r="I6" s="61"/>
      <c r="J6" s="61"/>
      <c r="K6" s="61"/>
      <c r="L6" s="61"/>
      <c r="M6" s="61"/>
    </row>
    <row r="7" spans="1:16" ht="20.25">
      <c r="A7" s="61"/>
      <c r="B7" s="192" t="s">
        <v>919</v>
      </c>
      <c r="C7" s="230" t="s">
        <v>797</v>
      </c>
      <c r="D7" s="191"/>
      <c r="E7" s="231"/>
      <c r="F7" s="61"/>
      <c r="G7" s="61"/>
      <c r="H7" s="61"/>
      <c r="I7" s="61"/>
      <c r="J7" s="61"/>
      <c r="K7" s="61"/>
      <c r="L7" s="61"/>
      <c r="M7" s="61"/>
    </row>
    <row r="8" spans="1:16" ht="20.25">
      <c r="A8" s="61"/>
      <c r="B8" s="61"/>
      <c r="C8" s="191"/>
      <c r="D8" s="191"/>
      <c r="E8" s="231"/>
      <c r="F8" s="61"/>
      <c r="G8" s="61"/>
      <c r="H8" s="61"/>
      <c r="I8" s="61"/>
      <c r="J8" s="61"/>
      <c r="K8" s="61"/>
      <c r="L8" s="61"/>
      <c r="M8" s="61"/>
    </row>
    <row r="9" spans="1:16">
      <c r="A9" s="61"/>
      <c r="B9"/>
      <c r="C9" s="233" t="s">
        <v>895</v>
      </c>
      <c r="D9" s="234"/>
      <c r="E9" s="234"/>
      <c r="F9" s="61"/>
      <c r="G9" s="61"/>
      <c r="H9" s="61"/>
      <c r="I9" s="61"/>
      <c r="J9" s="61"/>
      <c r="K9" s="61"/>
      <c r="L9" s="61"/>
      <c r="M9" s="61"/>
    </row>
    <row r="10" spans="1:16">
      <c r="A10" s="61"/>
      <c r="B10" s="72" t="s">
        <v>725</v>
      </c>
      <c r="C10" s="234" t="s">
        <v>920</v>
      </c>
      <c r="D10" s="234" t="s">
        <v>921</v>
      </c>
      <c r="E10" s="234" t="s">
        <v>928</v>
      </c>
      <c r="F10" s="61"/>
      <c r="G10" s="61"/>
      <c r="H10" s="61"/>
      <c r="I10" s="61"/>
      <c r="J10" s="61"/>
      <c r="K10" s="61"/>
      <c r="L10" s="61"/>
      <c r="M10" s="61"/>
    </row>
    <row r="11" spans="1:16">
      <c r="A11" s="61"/>
      <c r="B11" s="70" t="s">
        <v>915</v>
      </c>
      <c r="C11" s="225">
        <v>39567.199999999997</v>
      </c>
      <c r="D11" s="225">
        <v>34529.484999999993</v>
      </c>
      <c r="E11" s="225">
        <v>31922.937999999995</v>
      </c>
      <c r="F11" s="61"/>
      <c r="G11" s="61"/>
      <c r="H11" s="238"/>
      <c r="I11" s="61"/>
      <c r="J11" s="61"/>
      <c r="K11" s="61"/>
      <c r="L11" s="61"/>
      <c r="M11" s="61"/>
    </row>
    <row r="12" spans="1:16">
      <c r="A12" s="61"/>
      <c r="B12" s="71" t="s">
        <v>904</v>
      </c>
      <c r="C12" s="225">
        <v>25611.455999999995</v>
      </c>
      <c r="D12" s="225">
        <v>24749.03999999999</v>
      </c>
      <c r="E12" s="225">
        <v>22288.431999999993</v>
      </c>
      <c r="F12" s="61"/>
      <c r="G12" s="61"/>
      <c r="H12" s="238"/>
      <c r="I12" s="50"/>
      <c r="J12" s="61"/>
      <c r="K12" s="61"/>
      <c r="L12" s="61"/>
      <c r="M12" s="61"/>
    </row>
    <row r="13" spans="1:16">
      <c r="A13" s="61"/>
      <c r="B13" s="71" t="s">
        <v>905</v>
      </c>
      <c r="C13" s="225">
        <v>13955.744000000002</v>
      </c>
      <c r="D13" s="225">
        <v>9780.4450000000015</v>
      </c>
      <c r="E13" s="225">
        <v>9634.506000000003</v>
      </c>
      <c r="F13" s="61"/>
      <c r="G13" s="61"/>
      <c r="H13" s="238"/>
      <c r="I13" s="61"/>
      <c r="J13" s="61"/>
      <c r="K13" s="61"/>
      <c r="L13" s="61"/>
      <c r="M13" s="61"/>
    </row>
    <row r="14" spans="1:16">
      <c r="A14" s="61"/>
      <c r="B14" s="70" t="s">
        <v>917</v>
      </c>
      <c r="C14" s="225">
        <v>73322.790000000008</v>
      </c>
      <c r="D14" s="225">
        <v>45524.706000000006</v>
      </c>
      <c r="E14" s="225">
        <v>38044.471000000005</v>
      </c>
      <c r="F14" s="61"/>
      <c r="G14" s="61"/>
      <c r="H14" s="238"/>
      <c r="I14" s="61"/>
      <c r="J14" s="61"/>
      <c r="K14" s="61"/>
      <c r="L14" s="61"/>
      <c r="M14" s="61"/>
    </row>
    <row r="15" spans="1:16">
      <c r="A15" s="61"/>
      <c r="B15" s="71" t="s">
        <v>381</v>
      </c>
      <c r="C15" s="225">
        <v>11974.852000000001</v>
      </c>
      <c r="D15" s="225">
        <v>8523.6320000000014</v>
      </c>
      <c r="E15" s="225">
        <v>6277.7340000000013</v>
      </c>
      <c r="F15" s="61"/>
      <c r="G15" s="61"/>
      <c r="H15" s="238"/>
      <c r="I15" s="61"/>
      <c r="J15" s="61"/>
      <c r="K15" s="61"/>
      <c r="L15" s="61"/>
      <c r="M15" s="61"/>
    </row>
    <row r="16" spans="1:16">
      <c r="A16" s="61"/>
      <c r="B16" s="71" t="s">
        <v>78</v>
      </c>
      <c r="C16" s="225">
        <v>15023.198</v>
      </c>
      <c r="D16" s="225">
        <v>11500.797</v>
      </c>
      <c r="E16" s="225">
        <v>7763.027000000001</v>
      </c>
      <c r="F16" s="61"/>
      <c r="G16" s="61"/>
      <c r="H16" s="238"/>
      <c r="I16" s="61"/>
      <c r="J16" s="61"/>
      <c r="K16" s="61"/>
      <c r="L16" s="61"/>
      <c r="M16" s="61"/>
    </row>
    <row r="17" spans="1:13">
      <c r="A17" s="61"/>
      <c r="B17" s="71" t="s">
        <v>107</v>
      </c>
      <c r="C17" s="225">
        <v>13125.824000000002</v>
      </c>
      <c r="D17" s="225">
        <v>11189.127000000002</v>
      </c>
      <c r="E17" s="225">
        <v>11099.629000000003</v>
      </c>
      <c r="F17" s="61"/>
      <c r="G17" s="61"/>
      <c r="H17" s="238"/>
      <c r="I17" s="61"/>
      <c r="J17" s="61"/>
      <c r="K17" s="61"/>
      <c r="L17" s="61"/>
      <c r="M17" s="61"/>
    </row>
    <row r="18" spans="1:13">
      <c r="A18" s="61"/>
      <c r="B18" s="71" t="s">
        <v>956</v>
      </c>
      <c r="C18" s="225">
        <v>6267.8499999999995</v>
      </c>
      <c r="D18" s="225">
        <v>5913.0729999999994</v>
      </c>
      <c r="E18" s="225">
        <v>4636.1179999999995</v>
      </c>
      <c r="F18" s="61"/>
      <c r="G18" s="61"/>
      <c r="H18" s="238"/>
      <c r="I18" s="61"/>
      <c r="J18" s="61"/>
      <c r="K18" s="61"/>
      <c r="L18" s="61"/>
      <c r="M18" s="61"/>
    </row>
    <row r="19" spans="1:13">
      <c r="A19" s="61"/>
      <c r="B19" s="71" t="s">
        <v>967</v>
      </c>
      <c r="C19" s="225">
        <v>26931.065999999999</v>
      </c>
      <c r="D19" s="225">
        <v>8398.0770000000011</v>
      </c>
      <c r="E19" s="225">
        <v>8267.9629999999997</v>
      </c>
      <c r="F19" s="61"/>
      <c r="G19" s="61"/>
      <c r="H19" s="238"/>
      <c r="I19" s="61"/>
      <c r="J19" s="61"/>
      <c r="K19" s="61"/>
      <c r="L19" s="61"/>
      <c r="M19" s="61"/>
    </row>
    <row r="20" spans="1:13">
      <c r="A20" s="61"/>
      <c r="B20" s="70" t="s">
        <v>918</v>
      </c>
      <c r="C20" s="225">
        <v>1700.9950000000006</v>
      </c>
      <c r="D20" s="225">
        <v>1700.9950000000006</v>
      </c>
      <c r="E20" s="225">
        <v>1700.9950000000006</v>
      </c>
      <c r="F20" s="61"/>
      <c r="G20" s="61"/>
      <c r="H20" s="238"/>
      <c r="I20" s="61"/>
      <c r="J20" s="61"/>
      <c r="K20" s="61"/>
      <c r="L20" s="61"/>
      <c r="M20" s="61"/>
    </row>
    <row r="21" spans="1:13">
      <c r="A21" s="61"/>
      <c r="B21" s="71" t="s">
        <v>918</v>
      </c>
      <c r="C21" s="225">
        <v>1700.9950000000006</v>
      </c>
      <c r="D21" s="225">
        <v>1700.9950000000006</v>
      </c>
      <c r="E21" s="225">
        <v>1700.9950000000006</v>
      </c>
      <c r="F21" s="61"/>
      <c r="G21" s="61"/>
      <c r="H21" s="238"/>
      <c r="I21" s="61"/>
      <c r="J21" s="61"/>
      <c r="K21" s="61"/>
      <c r="L21" s="61"/>
      <c r="M21" s="61"/>
    </row>
    <row r="22" spans="1:13">
      <c r="A22" s="61"/>
      <c r="B22" s="70" t="s">
        <v>724</v>
      </c>
      <c r="C22" s="225">
        <v>114590.98500000002</v>
      </c>
      <c r="D22" s="225">
        <v>81755.186000000002</v>
      </c>
      <c r="E22" s="225">
        <v>71668.403999999995</v>
      </c>
      <c r="F22" s="61"/>
      <c r="G22" s="61"/>
      <c r="H22" s="238"/>
      <c r="I22" s="61"/>
      <c r="J22" s="61"/>
      <c r="K22" s="61"/>
      <c r="L22" s="61"/>
      <c r="M22" s="61"/>
    </row>
    <row r="23" spans="1:13">
      <c r="A23" s="61"/>
      <c r="B23"/>
      <c r="F23" s="61"/>
      <c r="G23" s="61"/>
      <c r="H23" s="61"/>
      <c r="I23" s="61"/>
      <c r="J23" s="61"/>
      <c r="K23" s="61"/>
      <c r="L23" s="61"/>
      <c r="M23" s="61"/>
    </row>
    <row r="24" spans="1:13">
      <c r="A24" s="61"/>
      <c r="F24" s="61"/>
      <c r="G24" s="61"/>
      <c r="H24" s="61"/>
      <c r="I24" s="61"/>
      <c r="J24" s="61"/>
      <c r="K24" s="61"/>
      <c r="L24" s="61"/>
      <c r="M24" s="61"/>
    </row>
    <row r="25" spans="1:13">
      <c r="A25" s="61"/>
      <c r="B25" s="62" t="s">
        <v>230</v>
      </c>
      <c r="F25" s="61"/>
      <c r="G25" s="61"/>
      <c r="H25" s="61"/>
      <c r="I25" s="61"/>
      <c r="J25" s="61"/>
      <c r="K25" s="61"/>
      <c r="L25" s="61"/>
      <c r="M25" s="61"/>
    </row>
    <row r="26" spans="1:13">
      <c r="A26" s="61"/>
      <c r="B26" s="63" t="s">
        <v>902</v>
      </c>
      <c r="F26" s="61"/>
      <c r="G26" s="61"/>
      <c r="H26" s="61"/>
      <c r="I26" s="61"/>
      <c r="J26" s="61"/>
      <c r="K26" s="61"/>
      <c r="L26" s="61"/>
      <c r="M26" s="61"/>
    </row>
    <row r="27" spans="1:13">
      <c r="A27" s="61"/>
      <c r="B27" s="63" t="s">
        <v>923</v>
      </c>
      <c r="F27" s="61"/>
      <c r="G27" s="61"/>
      <c r="H27" s="61"/>
      <c r="I27" s="61"/>
      <c r="J27" s="61"/>
      <c r="K27" s="61"/>
      <c r="L27" s="61"/>
      <c r="M27" s="61"/>
    </row>
    <row r="28" spans="1:13">
      <c r="A28" s="61"/>
      <c r="B28" s="63" t="s">
        <v>922</v>
      </c>
      <c r="F28" s="61"/>
      <c r="G28" s="61"/>
      <c r="H28" s="61"/>
      <c r="I28" s="61"/>
      <c r="J28" s="61"/>
      <c r="K28" s="61"/>
      <c r="L28" s="61"/>
      <c r="M28" s="61"/>
    </row>
    <row r="29" spans="1:13">
      <c r="A29" s="61"/>
      <c r="B29"/>
      <c r="F29" s="61"/>
      <c r="G29" s="61"/>
      <c r="H29" s="61"/>
      <c r="I29" s="61"/>
      <c r="J29" s="61"/>
      <c r="K29" s="61"/>
      <c r="L29" s="61"/>
      <c r="M29" s="61"/>
    </row>
    <row r="30" spans="1:13">
      <c r="A30" s="61"/>
      <c r="F30" s="61"/>
      <c r="G30" s="61"/>
      <c r="H30" s="61"/>
      <c r="I30" s="61"/>
      <c r="J30" s="61"/>
      <c r="K30" s="61"/>
      <c r="L30" s="61"/>
      <c r="M30" s="61"/>
    </row>
    <row r="31" spans="1:13" ht="45">
      <c r="A31" s="61"/>
      <c r="C31" s="297" t="s">
        <v>334</v>
      </c>
      <c r="D31" s="297"/>
      <c r="E31" s="297"/>
      <c r="F31" s="297"/>
      <c r="H31" s="61"/>
      <c r="I31" s="61"/>
      <c r="J31" s="61"/>
      <c r="K31" s="61"/>
      <c r="L31" s="61"/>
      <c r="M31" s="61"/>
    </row>
    <row r="32" spans="1:13" ht="15.75">
      <c r="A32" s="61"/>
      <c r="B32" s="200" t="s">
        <v>974</v>
      </c>
      <c r="F32" s="61"/>
      <c r="G32" s="61"/>
      <c r="H32" s="61"/>
      <c r="I32" s="61"/>
      <c r="J32" s="61"/>
      <c r="K32" s="61"/>
      <c r="L32" s="61"/>
      <c r="M32" s="61"/>
    </row>
    <row r="33" spans="1:13" ht="15.75">
      <c r="A33" s="61"/>
      <c r="B33" s="200"/>
      <c r="F33" s="61"/>
      <c r="G33" s="61"/>
      <c r="H33" s="61"/>
      <c r="I33" s="61"/>
      <c r="J33" s="61"/>
      <c r="K33" s="61"/>
      <c r="L33" s="61"/>
      <c r="M33" s="61"/>
    </row>
    <row r="34" spans="1:13">
      <c r="A34" s="61"/>
      <c r="B34" s="192" t="s">
        <v>409</v>
      </c>
      <c r="C34" s="230" t="s">
        <v>723</v>
      </c>
      <c r="F34" s="61"/>
      <c r="G34" s="239"/>
      <c r="H34" s="237"/>
      <c r="I34" s="61"/>
      <c r="J34" s="61"/>
      <c r="K34" s="61"/>
      <c r="L34" s="61"/>
      <c r="M34" s="61"/>
    </row>
    <row r="35" spans="1:13">
      <c r="A35" s="61"/>
      <c r="B35"/>
      <c r="F35" s="61"/>
      <c r="G35" s="61"/>
      <c r="H35" s="61"/>
      <c r="I35" s="61"/>
      <c r="J35" s="61"/>
      <c r="K35" s="61"/>
      <c r="L35" s="61"/>
    </row>
    <row r="36" spans="1:13">
      <c r="A36" s="61"/>
      <c r="B36" s="192" t="s">
        <v>906</v>
      </c>
      <c r="C36" s="230" t="s">
        <v>920</v>
      </c>
      <c r="F36" s="62"/>
      <c r="G36" s="62"/>
      <c r="H36" s="62"/>
      <c r="I36" s="62"/>
      <c r="J36" s="62"/>
      <c r="K36" s="62"/>
      <c r="L36" s="62"/>
    </row>
    <row r="37" spans="1:13">
      <c r="A37" s="61"/>
      <c r="B37" s="70" t="s">
        <v>915</v>
      </c>
      <c r="C37" s="232">
        <v>39684.362000000001</v>
      </c>
      <c r="F37" s="61"/>
      <c r="G37" s="61"/>
      <c r="H37" s="61"/>
      <c r="I37" s="61"/>
      <c r="J37" s="61"/>
      <c r="K37" s="61"/>
      <c r="L37" s="61"/>
    </row>
    <row r="38" spans="1:13">
      <c r="A38" s="61"/>
      <c r="B38" s="71" t="s">
        <v>904</v>
      </c>
      <c r="C38" s="232">
        <v>25762.718000000001</v>
      </c>
      <c r="F38" s="61"/>
      <c r="G38" s="61"/>
      <c r="H38" s="61"/>
      <c r="I38" s="61"/>
      <c r="J38" s="61"/>
      <c r="K38" s="61"/>
      <c r="L38" s="61"/>
    </row>
    <row r="39" spans="1:13">
      <c r="A39" s="61"/>
      <c r="B39" s="71" t="s">
        <v>905</v>
      </c>
      <c r="C39" s="232">
        <v>13921.644000000002</v>
      </c>
      <c r="F39" s="61"/>
      <c r="G39" s="61"/>
      <c r="H39" s="61"/>
      <c r="I39" s="61"/>
      <c r="J39" s="61"/>
      <c r="K39" s="61"/>
      <c r="L39" s="61"/>
    </row>
    <row r="40" spans="1:13">
      <c r="A40" s="61"/>
      <c r="B40" s="70" t="s">
        <v>917</v>
      </c>
      <c r="C40" s="232">
        <v>73890.793999999994</v>
      </c>
      <c r="F40" s="61"/>
      <c r="G40" s="61"/>
      <c r="H40" s="61"/>
      <c r="I40" s="61"/>
      <c r="J40" s="61"/>
      <c r="K40" s="61"/>
      <c r="L40" s="61"/>
    </row>
    <row r="41" spans="1:13">
      <c r="A41" s="61"/>
      <c r="B41" s="71" t="s">
        <v>381</v>
      </c>
      <c r="C41" s="232">
        <v>11981.732</v>
      </c>
      <c r="F41" s="61"/>
      <c r="G41" s="61"/>
      <c r="H41" s="61"/>
      <c r="I41" s="61"/>
      <c r="J41" s="61"/>
      <c r="K41" s="61"/>
      <c r="L41" s="61"/>
    </row>
    <row r="42" spans="1:13">
      <c r="A42" s="61"/>
      <c r="B42" s="71" t="s">
        <v>78</v>
      </c>
      <c r="C42" s="232">
        <v>14180.382</v>
      </c>
      <c r="E42" s="188"/>
      <c r="F42" s="61"/>
      <c r="G42" s="61"/>
      <c r="H42" s="61"/>
      <c r="I42" s="61"/>
      <c r="J42" s="61"/>
      <c r="K42" s="61"/>
      <c r="L42" s="61"/>
    </row>
    <row r="43" spans="1:13">
      <c r="A43" s="61"/>
      <c r="B43" s="71" t="s">
        <v>107</v>
      </c>
      <c r="C43" s="232">
        <v>13055.624000000002</v>
      </c>
      <c r="E43" s="188"/>
      <c r="F43" s="61"/>
      <c r="G43" s="61"/>
      <c r="H43" s="61"/>
      <c r="I43" s="61"/>
      <c r="J43" s="61"/>
      <c r="K43" s="61"/>
      <c r="L43" s="61"/>
    </row>
    <row r="44" spans="1:13">
      <c r="A44" s="61"/>
      <c r="B44" s="71" t="s">
        <v>796</v>
      </c>
      <c r="C44" s="232">
        <v>26445.206000000002</v>
      </c>
      <c r="E44" s="188"/>
      <c r="F44" s="61"/>
      <c r="G44" s="61"/>
      <c r="H44" s="61"/>
      <c r="I44" s="61"/>
      <c r="J44" s="61"/>
      <c r="K44" s="61"/>
      <c r="L44" s="61"/>
    </row>
    <row r="45" spans="1:13">
      <c r="A45" s="61"/>
      <c r="B45" s="71" t="s">
        <v>956</v>
      </c>
      <c r="C45" s="232">
        <v>8227.8499999999985</v>
      </c>
      <c r="E45" s="188"/>
      <c r="F45" s="61"/>
      <c r="G45" s="61"/>
      <c r="H45" s="61"/>
      <c r="I45" s="61"/>
      <c r="J45" s="61"/>
      <c r="K45" s="61"/>
      <c r="L45" s="61"/>
    </row>
    <row r="46" spans="1:13">
      <c r="A46" s="61"/>
      <c r="B46" s="70" t="s">
        <v>918</v>
      </c>
      <c r="C46" s="232">
        <v>1481.2160000000006</v>
      </c>
      <c r="E46" s="188"/>
      <c r="F46" s="61"/>
      <c r="G46" s="61"/>
      <c r="H46" s="61"/>
      <c r="I46" s="61"/>
      <c r="J46" s="61"/>
      <c r="K46" s="61"/>
      <c r="L46" s="61"/>
    </row>
    <row r="47" spans="1:13">
      <c r="A47" s="61"/>
      <c r="B47" s="71" t="s">
        <v>918</v>
      </c>
      <c r="C47" s="232">
        <v>1481.2160000000006</v>
      </c>
      <c r="E47" s="188"/>
      <c r="F47" s="61"/>
      <c r="G47" s="61"/>
      <c r="H47" s="61"/>
      <c r="I47" s="61"/>
      <c r="J47" s="61"/>
      <c r="K47" s="61"/>
      <c r="L47" s="61"/>
    </row>
    <row r="48" spans="1:13">
      <c r="B48" s="70" t="s">
        <v>907</v>
      </c>
      <c r="C48" s="232">
        <v>115056.37199999999</v>
      </c>
    </row>
    <row r="49" spans="1:13">
      <c r="B49"/>
    </row>
    <row r="50" spans="1:13">
      <c r="B50"/>
    </row>
    <row r="51" spans="1:13">
      <c r="B51"/>
    </row>
    <row r="52" spans="1:13">
      <c r="B52"/>
    </row>
    <row r="53" spans="1:13">
      <c r="B53"/>
    </row>
    <row r="54" spans="1:13">
      <c r="B54"/>
    </row>
    <row r="55" spans="1:13">
      <c r="B55"/>
    </row>
    <row r="56" spans="1:13">
      <c r="B56"/>
    </row>
    <row r="57" spans="1:13">
      <c r="B57"/>
    </row>
    <row r="58" spans="1:13">
      <c r="B58"/>
      <c r="E58" s="50" t="str">
        <f>"Total capacity: "&amp;ROUND(GETPIVOTDATA("Capa. MW 100%",$B$10)/1000,1) &amp;" GW"</f>
        <v>Total capacity: 114,6 GW</v>
      </c>
    </row>
    <row r="60" spans="1:13">
      <c r="A60" s="61"/>
      <c r="F60" s="61"/>
      <c r="G60" s="61"/>
      <c r="H60" s="61"/>
      <c r="I60" s="61"/>
      <c r="J60" s="61"/>
      <c r="K60" s="61"/>
      <c r="L60" s="61"/>
      <c r="M60" s="61"/>
    </row>
    <row r="61" spans="1:13">
      <c r="A61" s="61"/>
      <c r="F61" s="61"/>
      <c r="G61" s="61"/>
      <c r="H61" s="61"/>
      <c r="I61" s="61"/>
      <c r="J61" s="61"/>
      <c r="K61" s="61"/>
      <c r="L61" s="61"/>
      <c r="M61" s="61"/>
    </row>
    <row r="62" spans="1:13">
      <c r="A62" s="61"/>
      <c r="F62" s="61"/>
      <c r="G62" s="61"/>
      <c r="H62" s="61"/>
      <c r="I62" s="61"/>
      <c r="J62" s="61"/>
      <c r="K62" s="61"/>
      <c r="L62" s="61"/>
      <c r="M62" s="61"/>
    </row>
    <row r="63" spans="1:13">
      <c r="A63" s="61"/>
      <c r="B63" s="63"/>
      <c r="F63" s="61"/>
      <c r="G63" s="61"/>
      <c r="H63" s="61"/>
      <c r="I63" s="61"/>
      <c r="J63" s="61"/>
      <c r="K63" s="61"/>
      <c r="L63" s="61"/>
      <c r="M63" s="61"/>
    </row>
    <row r="64" spans="1:13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</sheetData>
  <mergeCells count="2">
    <mergeCell ref="C2:F2"/>
    <mergeCell ref="C31:F31"/>
  </mergeCells>
  <printOptions horizontalCentered="1"/>
  <pageMargins left="0.23622047244094491" right="0.23622047244094491" top="0.19685039370078741" bottom="0.19685039370078741" header="0.19685039370078741" footer="0.19685039370078741"/>
  <pageSetup paperSize="9" scale="78" fitToHeight="0" orientation="landscape" r:id="rId3"/>
  <headerFooter differentFirst="1">
    <oddFooter>&amp;C&amp;10Page &amp;P/&amp;N</oddFooter>
  </headerFooter>
  <rowBreaks count="1" manualBreakCount="1">
    <brk id="29" max="6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>
  <sheetPr codeName="Feuil6">
    <pageSetUpPr fitToPage="1"/>
  </sheetPr>
  <dimension ref="B2:AF14"/>
  <sheetViews>
    <sheetView showGridLines="0" view="pageBreakPreview" zoomScale="85" zoomScaleNormal="85" zoomScaleSheetLayoutView="85" workbookViewId="0">
      <selection activeCell="F10" sqref="F10"/>
    </sheetView>
  </sheetViews>
  <sheetFormatPr baseColWidth="10" defaultColWidth="11.42578125" defaultRowHeight="15"/>
  <cols>
    <col min="2" max="2" width="28.7109375" customWidth="1"/>
    <col min="3" max="10" width="13.28515625" customWidth="1"/>
  </cols>
  <sheetData>
    <row r="2" spans="2:32" s="19" customFormat="1" ht="34.5" customHeight="1">
      <c r="B2" s="108"/>
      <c r="C2" s="108"/>
      <c r="D2" s="253" t="s">
        <v>396</v>
      </c>
      <c r="E2" s="108"/>
      <c r="F2" s="108"/>
      <c r="G2" s="108"/>
      <c r="H2" s="108"/>
      <c r="I2" s="108"/>
      <c r="J2" s="108"/>
    </row>
    <row r="3" spans="2:32" s="19" customFormat="1" ht="15.75">
      <c r="B3" s="200" t="s">
        <v>974</v>
      </c>
    </row>
    <row r="4" spans="2:32" s="19" customFormat="1" ht="72" customHeight="1"/>
    <row r="5" spans="2:32">
      <c r="B5" s="19"/>
      <c r="C5" s="19"/>
      <c r="D5" s="19"/>
      <c r="E5" s="19"/>
      <c r="F5" s="19"/>
      <c r="G5" s="19"/>
      <c r="H5" s="19"/>
      <c r="I5" s="19"/>
      <c r="J5" s="19"/>
    </row>
    <row r="6" spans="2:32">
      <c r="B6" s="254"/>
      <c r="C6" s="255" t="s">
        <v>1011</v>
      </c>
      <c r="D6" s="255" t="s">
        <v>1010</v>
      </c>
      <c r="E6" s="255" t="s">
        <v>388</v>
      </c>
      <c r="F6" s="255" t="s">
        <v>389</v>
      </c>
      <c r="G6" s="255" t="s">
        <v>1007</v>
      </c>
      <c r="H6" s="255" t="s">
        <v>390</v>
      </c>
      <c r="I6" s="255" t="s">
        <v>391</v>
      </c>
      <c r="J6" s="256" t="s">
        <v>392</v>
      </c>
    </row>
    <row r="7" spans="2:32">
      <c r="B7" s="257" t="s">
        <v>395</v>
      </c>
      <c r="C7" s="258">
        <v>0</v>
      </c>
      <c r="D7" s="259">
        <v>433</v>
      </c>
      <c r="E7" s="259">
        <v>1006</v>
      </c>
      <c r="F7" s="260">
        <v>1033</v>
      </c>
      <c r="G7" s="261">
        <v>962</v>
      </c>
      <c r="H7" s="261">
        <v>1008</v>
      </c>
      <c r="I7" s="261">
        <v>1038</v>
      </c>
      <c r="J7" s="272">
        <v>5480</v>
      </c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</row>
    <row r="8" spans="2:32">
      <c r="B8" s="257" t="s">
        <v>393</v>
      </c>
      <c r="C8" s="262">
        <v>27440</v>
      </c>
      <c r="D8" s="263">
        <v>27729</v>
      </c>
      <c r="E8" s="263">
        <v>30225</v>
      </c>
      <c r="F8" s="264">
        <v>31229</v>
      </c>
      <c r="G8" s="265">
        <v>27668</v>
      </c>
      <c r="H8" s="265">
        <v>30468</v>
      </c>
      <c r="I8" s="265">
        <v>31291</v>
      </c>
      <c r="J8" s="273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</row>
    <row r="9" spans="2:32">
      <c r="B9" s="257" t="s">
        <v>397</v>
      </c>
      <c r="C9" s="262">
        <v>42050</v>
      </c>
      <c r="D9" s="263">
        <v>42339</v>
      </c>
      <c r="E9" s="263">
        <v>44835</v>
      </c>
      <c r="F9" s="264">
        <v>45839</v>
      </c>
      <c r="G9" s="265">
        <v>42278</v>
      </c>
      <c r="H9" s="265">
        <v>45078</v>
      </c>
      <c r="I9" s="265">
        <v>45901</v>
      </c>
      <c r="J9" s="273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</row>
    <row r="10" spans="2:32">
      <c r="B10" s="257" t="s">
        <v>394</v>
      </c>
      <c r="C10" s="266">
        <v>1</v>
      </c>
      <c r="D10" s="267">
        <v>1</v>
      </c>
      <c r="E10" s="268">
        <v>0.89810000000000001</v>
      </c>
      <c r="F10" s="269">
        <v>0.89810000000000001</v>
      </c>
      <c r="G10" s="270">
        <v>0.5</v>
      </c>
      <c r="H10" s="271">
        <v>0.89810000000000001</v>
      </c>
      <c r="I10" s="271">
        <v>0.89810000000000001</v>
      </c>
      <c r="J10" s="273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</row>
    <row r="11" spans="2:32">
      <c r="B11" s="19"/>
      <c r="C11" s="19"/>
      <c r="D11" s="19"/>
      <c r="E11" s="19"/>
      <c r="F11" s="19"/>
      <c r="G11" s="19"/>
      <c r="H11" s="19"/>
      <c r="I11" s="19"/>
      <c r="J11" s="19"/>
    </row>
    <row r="12" spans="2:32">
      <c r="B12" s="19"/>
      <c r="C12" s="19"/>
      <c r="D12" s="19"/>
      <c r="E12" s="19"/>
      <c r="F12" s="19"/>
      <c r="G12" s="19"/>
      <c r="H12" s="19"/>
      <c r="I12" s="19"/>
      <c r="J12" s="19"/>
    </row>
    <row r="13" spans="2:32">
      <c r="B13" s="298"/>
      <c r="C13" s="276" t="s">
        <v>1009</v>
      </c>
      <c r="D13" s="19"/>
      <c r="E13" s="19"/>
      <c r="F13" s="19"/>
      <c r="G13" s="25" t="s">
        <v>1008</v>
      </c>
      <c r="H13" s="19"/>
      <c r="I13" s="19"/>
      <c r="J13" s="19"/>
    </row>
    <row r="14" spans="2:32">
      <c r="B14" s="298"/>
      <c r="C14" s="19"/>
      <c r="D14" s="19"/>
      <c r="E14" s="19"/>
      <c r="F14" s="19"/>
      <c r="G14" s="19"/>
      <c r="H14" s="19"/>
      <c r="I14" s="19"/>
      <c r="J14" s="19"/>
    </row>
  </sheetData>
  <mergeCells count="1">
    <mergeCell ref="B13:B1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3" fitToHeight="0" orientation="landscape" r:id="rId1"/>
  <headerFooter differentFirst="1">
    <oddFooter>&amp;C&amp;10Page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Feuil7">
    <pageSetUpPr fitToPage="1"/>
  </sheetPr>
  <dimension ref="A2:K124"/>
  <sheetViews>
    <sheetView showGridLines="0" view="pageBreakPreview" topLeftCell="A36" zoomScale="85" zoomScaleNormal="85" zoomScaleSheetLayoutView="85" workbookViewId="0">
      <selection activeCell="A101" sqref="A101"/>
    </sheetView>
  </sheetViews>
  <sheetFormatPr baseColWidth="10" defaultColWidth="11.42578125" defaultRowHeight="14.25"/>
  <cols>
    <col min="1" max="1" width="4.85546875" style="1" customWidth="1"/>
    <col min="2" max="2" width="37.28515625" style="1" customWidth="1"/>
    <col min="3" max="3" width="21.42578125" style="1" customWidth="1"/>
    <col min="4" max="4" width="13.42578125" style="7" customWidth="1"/>
    <col min="5" max="5" width="17.140625" style="7" customWidth="1"/>
    <col min="6" max="6" width="56.5703125" style="1" customWidth="1"/>
    <col min="7" max="16384" width="11.42578125" style="1"/>
  </cols>
  <sheetData>
    <row r="2" spans="2:6" ht="46.5" customHeight="1">
      <c r="B2" s="300" t="s">
        <v>359</v>
      </c>
      <c r="C2" s="300"/>
      <c r="D2" s="300"/>
      <c r="E2" s="300"/>
      <c r="F2" s="300"/>
    </row>
    <row r="3" spans="2:6" s="18" customFormat="1" ht="12" customHeight="1">
      <c r="B3" s="207" t="s">
        <v>1023</v>
      </c>
    </row>
    <row r="4" spans="2:6" ht="6" customHeight="1"/>
    <row r="5" spans="2:6" s="28" customFormat="1" ht="27.75" customHeight="1">
      <c r="B5" s="301" t="s">
        <v>339</v>
      </c>
      <c r="C5" s="301"/>
      <c r="D5" s="301"/>
      <c r="E5" s="301"/>
      <c r="F5" s="301"/>
    </row>
    <row r="6" spans="2:6" s="28" customFormat="1" ht="24" customHeight="1">
      <c r="B6" s="2" t="s">
        <v>337</v>
      </c>
      <c r="C6" s="2" t="s">
        <v>0</v>
      </c>
      <c r="D6" s="3" t="s">
        <v>246</v>
      </c>
      <c r="E6" s="3" t="s">
        <v>2</v>
      </c>
      <c r="F6" s="2" t="s">
        <v>247</v>
      </c>
    </row>
    <row r="7" spans="2:6" s="31" customFormat="1" ht="15.75">
      <c r="B7" s="162" t="s">
        <v>78</v>
      </c>
      <c r="C7" s="156"/>
      <c r="D7" s="21"/>
      <c r="E7" s="21"/>
      <c r="F7" s="156"/>
    </row>
    <row r="8" spans="2:6" s="32" customFormat="1">
      <c r="B8" s="74" t="s">
        <v>298</v>
      </c>
      <c r="C8" s="54" t="s">
        <v>299</v>
      </c>
      <c r="D8" s="243">
        <v>0.64200000000000002</v>
      </c>
      <c r="E8" s="243" t="s">
        <v>269</v>
      </c>
      <c r="F8" s="54" t="s">
        <v>975</v>
      </c>
    </row>
    <row r="9" spans="2:6" s="32" customFormat="1">
      <c r="B9" s="74" t="s">
        <v>300</v>
      </c>
      <c r="C9" s="54" t="s">
        <v>301</v>
      </c>
      <c r="D9" s="243">
        <v>0.52759999999999996</v>
      </c>
      <c r="E9" s="243" t="s">
        <v>269</v>
      </c>
      <c r="F9" s="54" t="s">
        <v>766</v>
      </c>
    </row>
    <row r="10" spans="2:6" s="32" customFormat="1">
      <c r="B10" s="74" t="s">
        <v>976</v>
      </c>
      <c r="C10" s="54" t="s">
        <v>95</v>
      </c>
      <c r="D10" s="243">
        <v>1</v>
      </c>
      <c r="E10" s="243" t="s">
        <v>269</v>
      </c>
      <c r="F10" s="54" t="s">
        <v>302</v>
      </c>
    </row>
    <row r="11" spans="2:6" s="32" customFormat="1">
      <c r="B11" s="74" t="s">
        <v>303</v>
      </c>
      <c r="C11" s="54" t="s">
        <v>95</v>
      </c>
      <c r="D11" s="243">
        <v>0.52800000000000002</v>
      </c>
      <c r="E11" s="243" t="s">
        <v>269</v>
      </c>
      <c r="F11" s="54" t="s">
        <v>977</v>
      </c>
    </row>
    <row r="12" spans="2:6" s="32" customFormat="1">
      <c r="B12" s="74" t="s">
        <v>304</v>
      </c>
      <c r="C12" s="54" t="s">
        <v>95</v>
      </c>
      <c r="D12" s="243">
        <v>0.63</v>
      </c>
      <c r="E12" s="243" t="s">
        <v>269</v>
      </c>
      <c r="F12" s="54" t="s">
        <v>798</v>
      </c>
    </row>
    <row r="13" spans="2:6" s="32" customFormat="1">
      <c r="B13" s="74" t="s">
        <v>305</v>
      </c>
      <c r="C13" s="54" t="s">
        <v>102</v>
      </c>
      <c r="D13" s="243">
        <v>8.1000000000000003E-2</v>
      </c>
      <c r="E13" s="243" t="s">
        <v>306</v>
      </c>
      <c r="F13" s="54" t="s">
        <v>408</v>
      </c>
    </row>
    <row r="14" spans="2:6" s="32" customFormat="1">
      <c r="B14" s="74" t="s">
        <v>307</v>
      </c>
      <c r="C14" s="54" t="s">
        <v>102</v>
      </c>
      <c r="D14" s="243">
        <v>0.61729999999999996</v>
      </c>
      <c r="E14" s="243" t="s">
        <v>269</v>
      </c>
      <c r="F14" s="54" t="s">
        <v>799</v>
      </c>
    </row>
    <row r="15" spans="2:6" s="32" customFormat="1">
      <c r="B15" s="74" t="s">
        <v>978</v>
      </c>
      <c r="C15" s="54" t="s">
        <v>764</v>
      </c>
      <c r="D15" s="243">
        <v>0.5</v>
      </c>
      <c r="E15" s="243" t="s">
        <v>9</v>
      </c>
      <c r="F15" s="54" t="s">
        <v>809</v>
      </c>
    </row>
    <row r="16" spans="2:6" s="32" customFormat="1" ht="8.25" customHeight="1">
      <c r="B16" s="6"/>
      <c r="C16" s="4"/>
      <c r="D16" s="5"/>
      <c r="E16" s="5"/>
      <c r="F16" s="6"/>
    </row>
    <row r="17" spans="2:6" s="31" customFormat="1" ht="15.75">
      <c r="B17" s="162" t="s">
        <v>107</v>
      </c>
      <c r="C17" s="156"/>
      <c r="D17" s="21"/>
      <c r="E17" s="21"/>
      <c r="F17" s="156"/>
    </row>
    <row r="18" spans="2:6" s="32" customFormat="1">
      <c r="B18" s="74" t="s">
        <v>308</v>
      </c>
      <c r="C18" s="54" t="s">
        <v>108</v>
      </c>
      <c r="D18" s="243">
        <v>0.5</v>
      </c>
      <c r="E18" s="243" t="s">
        <v>9</v>
      </c>
      <c r="F18" s="54" t="s">
        <v>767</v>
      </c>
    </row>
    <row r="19" spans="2:6" s="32" customFormat="1">
      <c r="B19" s="74" t="s">
        <v>309</v>
      </c>
      <c r="C19" s="54" t="s">
        <v>310</v>
      </c>
      <c r="D19" s="243">
        <v>1</v>
      </c>
      <c r="E19" s="243" t="s">
        <v>269</v>
      </c>
      <c r="F19" s="54" t="s">
        <v>768</v>
      </c>
    </row>
    <row r="20" spans="2:6" s="32" customFormat="1">
      <c r="B20" s="74" t="s">
        <v>311</v>
      </c>
      <c r="C20" s="54" t="s">
        <v>310</v>
      </c>
      <c r="D20" s="243">
        <v>1</v>
      </c>
      <c r="E20" s="243" t="s">
        <v>269</v>
      </c>
      <c r="F20" s="54" t="s">
        <v>769</v>
      </c>
    </row>
    <row r="21" spans="2:6" s="32" customFormat="1">
      <c r="B21" s="74" t="s">
        <v>312</v>
      </c>
      <c r="C21" s="54" t="s">
        <v>110</v>
      </c>
      <c r="D21" s="243">
        <v>1</v>
      </c>
      <c r="E21" s="243" t="s">
        <v>269</v>
      </c>
      <c r="F21" s="54" t="s">
        <v>313</v>
      </c>
    </row>
    <row r="22" spans="2:6" s="32" customFormat="1">
      <c r="B22" s="74" t="s">
        <v>1054</v>
      </c>
      <c r="C22" s="54" t="s">
        <v>110</v>
      </c>
      <c r="D22" s="243">
        <v>0.5</v>
      </c>
      <c r="E22" s="243" t="s">
        <v>9</v>
      </c>
      <c r="F22" s="54" t="s">
        <v>987</v>
      </c>
    </row>
    <row r="23" spans="2:6" s="32" customFormat="1">
      <c r="B23" s="74" t="s">
        <v>314</v>
      </c>
      <c r="C23" s="54" t="s">
        <v>110</v>
      </c>
      <c r="D23" s="243">
        <v>1</v>
      </c>
      <c r="E23" s="243" t="s">
        <v>269</v>
      </c>
      <c r="F23" s="54" t="s">
        <v>979</v>
      </c>
    </row>
    <row r="24" spans="2:6" s="32" customFormat="1">
      <c r="B24" s="74" t="s">
        <v>315</v>
      </c>
      <c r="C24" s="54" t="s">
        <v>110</v>
      </c>
      <c r="D24" s="243">
        <v>0.67500000000000004</v>
      </c>
      <c r="E24" s="243" t="s">
        <v>269</v>
      </c>
      <c r="F24" s="54" t="s">
        <v>980</v>
      </c>
    </row>
    <row r="25" spans="2:6" s="32" customFormat="1">
      <c r="B25" s="74" t="s">
        <v>316</v>
      </c>
      <c r="C25" s="54" t="s">
        <v>110</v>
      </c>
      <c r="D25" s="243">
        <v>1</v>
      </c>
      <c r="E25" s="243" t="s">
        <v>269</v>
      </c>
      <c r="F25" s="54" t="s">
        <v>981</v>
      </c>
    </row>
    <row r="26" spans="2:6" s="32" customFormat="1">
      <c r="B26" s="74" t="s">
        <v>317</v>
      </c>
      <c r="C26" s="54" t="s">
        <v>110</v>
      </c>
      <c r="D26" s="243">
        <v>1</v>
      </c>
      <c r="E26" s="243" t="s">
        <v>269</v>
      </c>
      <c r="F26" s="54" t="s">
        <v>982</v>
      </c>
    </row>
    <row r="27" spans="2:6" s="32" customFormat="1">
      <c r="B27" s="74" t="s">
        <v>318</v>
      </c>
      <c r="C27" s="54" t="s">
        <v>110</v>
      </c>
      <c r="D27" s="243">
        <v>1</v>
      </c>
      <c r="E27" s="243" t="s">
        <v>269</v>
      </c>
      <c r="F27" s="54" t="s">
        <v>983</v>
      </c>
    </row>
    <row r="28" spans="2:6" s="32" customFormat="1">
      <c r="B28" s="74" t="s">
        <v>319</v>
      </c>
      <c r="C28" s="54" t="s">
        <v>110</v>
      </c>
      <c r="D28" s="243">
        <v>1</v>
      </c>
      <c r="E28" s="243" t="s">
        <v>269</v>
      </c>
      <c r="F28" s="54" t="s">
        <v>984</v>
      </c>
    </row>
    <row r="29" spans="2:6" s="32" customFormat="1">
      <c r="B29" s="74" t="s">
        <v>320</v>
      </c>
      <c r="C29" s="54" t="s">
        <v>110</v>
      </c>
      <c r="D29" s="243">
        <v>1</v>
      </c>
      <c r="E29" s="243" t="s">
        <v>269</v>
      </c>
      <c r="F29" s="54" t="s">
        <v>985</v>
      </c>
    </row>
    <row r="30" spans="2:6" s="32" customFormat="1">
      <c r="B30" s="74" t="s">
        <v>321</v>
      </c>
      <c r="C30" s="54" t="s">
        <v>114</v>
      </c>
      <c r="D30" s="243">
        <v>0.35</v>
      </c>
      <c r="E30" s="243" t="s">
        <v>9</v>
      </c>
      <c r="F30" s="54" t="s">
        <v>770</v>
      </c>
    </row>
    <row r="31" spans="2:6" s="32" customFormat="1" ht="8.25" customHeight="1">
      <c r="B31" s="6"/>
      <c r="C31" s="4"/>
      <c r="D31" s="5"/>
      <c r="E31" s="5"/>
      <c r="F31" s="6"/>
    </row>
    <row r="32" spans="2:6" s="31" customFormat="1" ht="15.75">
      <c r="B32" s="162" t="s">
        <v>956</v>
      </c>
      <c r="C32" s="156"/>
      <c r="D32" s="21"/>
      <c r="E32" s="21"/>
      <c r="F32" s="156"/>
    </row>
    <row r="33" spans="1:8" s="32" customFormat="1">
      <c r="B33" s="74" t="s">
        <v>323</v>
      </c>
      <c r="C33" s="54" t="s">
        <v>176</v>
      </c>
      <c r="D33" s="243">
        <v>0.9</v>
      </c>
      <c r="E33" s="243" t="s">
        <v>269</v>
      </c>
      <c r="F33" s="54" t="s">
        <v>986</v>
      </c>
    </row>
    <row r="34" spans="1:8" s="32" customFormat="1" ht="8.25" customHeight="1">
      <c r="B34" s="4"/>
      <c r="C34" s="6"/>
      <c r="D34" s="5"/>
      <c r="E34" s="5"/>
      <c r="F34" s="6"/>
    </row>
    <row r="35" spans="1:8" s="6" customFormat="1" ht="15" customHeight="1">
      <c r="B35" s="162" t="s">
        <v>381</v>
      </c>
      <c r="C35" s="156"/>
      <c r="D35" s="21"/>
      <c r="E35" s="21"/>
      <c r="F35" s="156"/>
      <c r="G35" s="26"/>
      <c r="H35" s="27"/>
    </row>
    <row r="36" spans="1:8" s="6" customFormat="1" ht="15" customHeight="1">
      <c r="A36" s="28"/>
      <c r="B36" s="74" t="s">
        <v>335</v>
      </c>
      <c r="C36" s="54" t="s">
        <v>187</v>
      </c>
      <c r="D36" s="243">
        <v>0.4</v>
      </c>
      <c r="E36" s="243" t="s">
        <v>9</v>
      </c>
      <c r="F36" s="54" t="s">
        <v>771</v>
      </c>
      <c r="G36" s="26"/>
      <c r="H36" s="27"/>
    </row>
    <row r="37" spans="1:8" s="6" customFormat="1" ht="15" customHeight="1">
      <c r="A37" s="28"/>
      <c r="B37" s="74" t="s">
        <v>336</v>
      </c>
      <c r="C37" s="54" t="s">
        <v>187</v>
      </c>
      <c r="D37" s="243">
        <v>0.32</v>
      </c>
      <c r="E37" s="243" t="s">
        <v>9</v>
      </c>
      <c r="F37" s="54" t="s">
        <v>772</v>
      </c>
      <c r="G37" s="26"/>
      <c r="H37" s="27"/>
    </row>
    <row r="38" spans="1:8" s="28" customFormat="1" ht="7.5" customHeight="1">
      <c r="D38" s="36"/>
      <c r="E38" s="36"/>
    </row>
    <row r="39" spans="1:8" s="28" customFormat="1" ht="30" customHeight="1">
      <c r="B39" s="302" t="s">
        <v>324</v>
      </c>
      <c r="C39" s="302"/>
      <c r="D39" s="302"/>
      <c r="E39" s="302"/>
      <c r="F39" s="302"/>
    </row>
    <row r="40" spans="1:8" s="6" customFormat="1" ht="25.5" customHeight="1">
      <c r="B40" s="2" t="s">
        <v>330</v>
      </c>
      <c r="C40" s="2" t="s">
        <v>0</v>
      </c>
      <c r="D40" s="3" t="s">
        <v>246</v>
      </c>
      <c r="E40" s="3" t="s">
        <v>2</v>
      </c>
      <c r="F40" s="2" t="s">
        <v>247</v>
      </c>
      <c r="G40" s="26"/>
      <c r="H40" s="27"/>
    </row>
    <row r="41" spans="1:8" s="6" customFormat="1" ht="15.75">
      <c r="B41" s="161" t="s">
        <v>4</v>
      </c>
      <c r="C41" s="157"/>
      <c r="D41" s="158"/>
      <c r="E41" s="158"/>
      <c r="F41" s="157"/>
      <c r="G41" s="26"/>
      <c r="H41" s="27"/>
    </row>
    <row r="42" spans="1:8" s="6" customFormat="1" ht="15" customHeight="1">
      <c r="B42" s="29" t="s">
        <v>332</v>
      </c>
      <c r="C42" s="33" t="s">
        <v>14</v>
      </c>
      <c r="D42" s="30">
        <v>0.25</v>
      </c>
      <c r="E42" s="30" t="s">
        <v>331</v>
      </c>
      <c r="F42" s="33" t="s">
        <v>347</v>
      </c>
      <c r="G42" s="37"/>
    </row>
    <row r="43" spans="1:8" s="6" customFormat="1" ht="6" customHeight="1">
      <c r="C43" s="4"/>
      <c r="D43" s="5"/>
      <c r="E43" s="5"/>
      <c r="G43" s="26"/>
    </row>
    <row r="44" spans="1:8" s="6" customFormat="1" ht="15.75">
      <c r="B44" s="161" t="s">
        <v>763</v>
      </c>
      <c r="C44" s="159"/>
      <c r="D44" s="160"/>
      <c r="E44" s="160"/>
      <c r="F44" s="159"/>
      <c r="G44" s="26"/>
      <c r="H44" s="27"/>
    </row>
    <row r="45" spans="1:8" s="6" customFormat="1" ht="12.75">
      <c r="B45" s="29" t="s">
        <v>348</v>
      </c>
      <c r="C45" s="33" t="s">
        <v>61</v>
      </c>
      <c r="D45" s="30">
        <v>1</v>
      </c>
      <c r="E45" s="30" t="s">
        <v>269</v>
      </c>
      <c r="F45" s="33" t="s">
        <v>1012</v>
      </c>
      <c r="G45" s="38"/>
      <c r="H45" s="73"/>
    </row>
    <row r="46" spans="1:8" s="6" customFormat="1" ht="12.75">
      <c r="B46" s="4" t="s">
        <v>349</v>
      </c>
      <c r="C46" s="6" t="s">
        <v>75</v>
      </c>
      <c r="D46" s="5">
        <v>0.51</v>
      </c>
      <c r="E46" s="5" t="s">
        <v>269</v>
      </c>
      <c r="F46" s="6" t="s">
        <v>1013</v>
      </c>
      <c r="G46" s="26"/>
      <c r="H46" s="76"/>
    </row>
    <row r="47" spans="1:8" s="6" customFormat="1" ht="12.75">
      <c r="B47" s="29" t="s">
        <v>1014</v>
      </c>
      <c r="C47" s="33" t="s">
        <v>1015</v>
      </c>
      <c r="D47" s="30">
        <v>0.09</v>
      </c>
      <c r="E47" s="30" t="s">
        <v>331</v>
      </c>
      <c r="F47" s="33" t="s">
        <v>1016</v>
      </c>
      <c r="G47" s="38"/>
      <c r="H47" s="73"/>
    </row>
    <row r="48" spans="1:8" s="28" customFormat="1" ht="6.75" customHeight="1" thickBot="1">
      <c r="B48" s="34"/>
      <c r="C48" s="34"/>
      <c r="D48" s="35"/>
      <c r="E48" s="35"/>
      <c r="F48" s="34"/>
    </row>
    <row r="49" spans="2:6" s="28" customFormat="1">
      <c r="D49" s="36"/>
      <c r="E49" s="36"/>
    </row>
    <row r="50" spans="2:6" s="28" customFormat="1" ht="30" customHeight="1">
      <c r="B50" s="303" t="s">
        <v>297</v>
      </c>
      <c r="C50" s="303"/>
      <c r="D50" s="303"/>
      <c r="E50" s="303"/>
      <c r="F50" s="303"/>
    </row>
    <row r="51" spans="2:6" s="28" customFormat="1" ht="25.5" customHeight="1">
      <c r="B51" s="2" t="s">
        <v>265</v>
      </c>
      <c r="C51" s="2" t="s">
        <v>266</v>
      </c>
      <c r="D51" s="3" t="s">
        <v>246</v>
      </c>
      <c r="E51" s="3" t="s">
        <v>2</v>
      </c>
      <c r="F51" s="2" t="s">
        <v>247</v>
      </c>
    </row>
    <row r="52" spans="2:6" s="28" customFormat="1" ht="15" customHeight="1">
      <c r="B52" s="163" t="s">
        <v>240</v>
      </c>
      <c r="C52" s="164"/>
      <c r="D52" s="165"/>
      <c r="E52" s="165"/>
      <c r="F52" s="164"/>
    </row>
    <row r="53" spans="2:6" s="28" customFormat="1">
      <c r="B53" s="4" t="s">
        <v>248</v>
      </c>
      <c r="C53" s="6" t="s">
        <v>249</v>
      </c>
      <c r="D53" s="5">
        <v>0.1</v>
      </c>
      <c r="E53" s="5" t="s">
        <v>306</v>
      </c>
      <c r="F53" s="6" t="s">
        <v>250</v>
      </c>
    </row>
    <row r="54" spans="2:6" s="28" customFormat="1">
      <c r="B54" s="29" t="s">
        <v>251</v>
      </c>
      <c r="C54" s="33" t="s">
        <v>249</v>
      </c>
      <c r="D54" s="30">
        <v>0.1</v>
      </c>
      <c r="E54" s="30" t="s">
        <v>306</v>
      </c>
      <c r="F54" s="33" t="s">
        <v>250</v>
      </c>
    </row>
    <row r="55" spans="2:6" s="28" customFormat="1">
      <c r="B55" s="4" t="s">
        <v>252</v>
      </c>
      <c r="C55" s="6" t="s">
        <v>233</v>
      </c>
      <c r="D55" s="5">
        <v>0.12</v>
      </c>
      <c r="E55" s="5" t="s">
        <v>333</v>
      </c>
      <c r="F55" s="6" t="s">
        <v>253</v>
      </c>
    </row>
    <row r="56" spans="2:6" s="28" customFormat="1">
      <c r="B56" s="29" t="s">
        <v>254</v>
      </c>
      <c r="C56" s="33" t="s">
        <v>243</v>
      </c>
      <c r="D56" s="30">
        <v>0.05</v>
      </c>
      <c r="E56" s="30" t="s">
        <v>306</v>
      </c>
      <c r="F56" s="33" t="s">
        <v>255</v>
      </c>
    </row>
    <row r="57" spans="2:6" s="28" customFormat="1">
      <c r="B57" s="4" t="s">
        <v>256</v>
      </c>
      <c r="C57" s="6" t="s">
        <v>257</v>
      </c>
      <c r="D57" s="5">
        <v>1</v>
      </c>
      <c r="E57" s="5" t="s">
        <v>269</v>
      </c>
      <c r="F57" s="6" t="s">
        <v>1017</v>
      </c>
    </row>
    <row r="58" spans="2:6" s="28" customFormat="1">
      <c r="B58" s="29" t="s">
        <v>258</v>
      </c>
      <c r="C58" s="33" t="s">
        <v>257</v>
      </c>
      <c r="D58" s="30">
        <v>1</v>
      </c>
      <c r="E58" s="30" t="s">
        <v>269</v>
      </c>
      <c r="F58" s="33" t="s">
        <v>1018</v>
      </c>
    </row>
    <row r="59" spans="2:6" s="28" customFormat="1">
      <c r="B59" s="4" t="s">
        <v>259</v>
      </c>
      <c r="C59" s="6" t="s">
        <v>257</v>
      </c>
      <c r="D59" s="5">
        <v>0.5</v>
      </c>
      <c r="E59" s="5" t="s">
        <v>9</v>
      </c>
      <c r="F59" s="6" t="s">
        <v>1018</v>
      </c>
    </row>
    <row r="60" spans="2:6" s="28" customFormat="1">
      <c r="B60" s="29" t="s">
        <v>260</v>
      </c>
      <c r="C60" s="33" t="s">
        <v>257</v>
      </c>
      <c r="D60" s="30">
        <v>1</v>
      </c>
      <c r="E60" s="30" t="s">
        <v>269</v>
      </c>
      <c r="F60" s="33" t="s">
        <v>1019</v>
      </c>
    </row>
    <row r="61" spans="2:6" s="28" customFormat="1">
      <c r="B61" s="4" t="s">
        <v>261</v>
      </c>
      <c r="C61" s="6" t="s">
        <v>5</v>
      </c>
      <c r="D61" s="5">
        <v>0.40400000000000003</v>
      </c>
      <c r="E61" s="5" t="s">
        <v>269</v>
      </c>
      <c r="F61" s="6" t="s">
        <v>262</v>
      </c>
    </row>
    <row r="62" spans="2:6" s="28" customFormat="1">
      <c r="B62" s="29" t="s">
        <v>263</v>
      </c>
      <c r="C62" s="33" t="s">
        <v>5</v>
      </c>
      <c r="D62" s="30">
        <v>0.8</v>
      </c>
      <c r="E62" s="30" t="s">
        <v>306</v>
      </c>
      <c r="F62" s="33" t="s">
        <v>264</v>
      </c>
    </row>
    <row r="63" spans="2:6" s="28" customFormat="1">
      <c r="B63" s="4" t="s">
        <v>773</v>
      </c>
      <c r="C63" s="6" t="s">
        <v>257</v>
      </c>
      <c r="D63" s="5">
        <v>0.49</v>
      </c>
      <c r="E63" s="5" t="s">
        <v>9</v>
      </c>
      <c r="F63" s="6" t="s">
        <v>1020</v>
      </c>
    </row>
    <row r="64" spans="2:6" s="28" customFormat="1" ht="5.25" customHeight="1" thickBot="1">
      <c r="B64" s="34"/>
      <c r="C64" s="34"/>
      <c r="D64" s="35"/>
      <c r="E64" s="35"/>
      <c r="F64" s="34"/>
    </row>
    <row r="65" spans="2:6" s="28" customFormat="1">
      <c r="D65" s="36"/>
      <c r="E65" s="36"/>
    </row>
    <row r="66" spans="2:6" s="28" customFormat="1" ht="30" customHeight="1">
      <c r="B66" s="304" t="s">
        <v>296</v>
      </c>
      <c r="C66" s="304"/>
      <c r="D66" s="304"/>
      <c r="E66" s="304"/>
      <c r="F66" s="304"/>
    </row>
    <row r="67" spans="2:6" s="28" customFormat="1" ht="24.75" customHeight="1">
      <c r="B67" s="2" t="s">
        <v>265</v>
      </c>
      <c r="C67" s="2" t="s">
        <v>266</v>
      </c>
      <c r="D67" s="3" t="s">
        <v>246</v>
      </c>
      <c r="E67" s="3" t="s">
        <v>2</v>
      </c>
      <c r="F67" s="2" t="s">
        <v>247</v>
      </c>
    </row>
    <row r="68" spans="2:6" s="28" customFormat="1" ht="15.75">
      <c r="B68" s="170" t="s">
        <v>267</v>
      </c>
      <c r="C68" s="168"/>
      <c r="D68" s="169"/>
      <c r="E68" s="169"/>
      <c r="F68" s="168"/>
    </row>
    <row r="69" spans="2:6" s="28" customFormat="1">
      <c r="B69" s="4" t="s">
        <v>268</v>
      </c>
      <c r="C69" s="4" t="s">
        <v>5</v>
      </c>
      <c r="D69" s="5">
        <v>1</v>
      </c>
      <c r="E69" s="5" t="s">
        <v>269</v>
      </c>
      <c r="F69" s="4" t="s">
        <v>1024</v>
      </c>
    </row>
    <row r="70" spans="2:6" s="28" customFormat="1" ht="4.5" customHeight="1">
      <c r="B70" s="6"/>
      <c r="C70" s="4"/>
      <c r="D70" s="5"/>
      <c r="E70" s="5"/>
      <c r="F70" s="6"/>
    </row>
    <row r="71" spans="2:6" s="28" customFormat="1" ht="15.75">
      <c r="B71" s="170" t="s">
        <v>270</v>
      </c>
      <c r="C71" s="166"/>
      <c r="D71" s="167"/>
      <c r="E71" s="167"/>
      <c r="F71" s="166"/>
    </row>
    <row r="72" spans="2:6" s="28" customFormat="1" ht="25.5">
      <c r="B72" s="4" t="s">
        <v>271</v>
      </c>
      <c r="C72" s="6" t="s">
        <v>5</v>
      </c>
      <c r="D72" s="5">
        <v>0.75</v>
      </c>
      <c r="E72" s="5" t="s">
        <v>269</v>
      </c>
      <c r="F72" s="6" t="s">
        <v>1025</v>
      </c>
    </row>
    <row r="73" spans="2:6" s="28" customFormat="1" ht="25.5">
      <c r="B73" s="29" t="s">
        <v>272</v>
      </c>
      <c r="C73" s="33" t="s">
        <v>34</v>
      </c>
      <c r="D73" s="30">
        <v>0.49</v>
      </c>
      <c r="E73" s="30" t="s">
        <v>333</v>
      </c>
      <c r="F73" s="59" t="s">
        <v>1026</v>
      </c>
    </row>
    <row r="74" spans="2:6" s="28" customFormat="1" ht="12.75" customHeight="1">
      <c r="B74" s="4"/>
      <c r="C74" s="6"/>
      <c r="D74" s="5"/>
      <c r="E74" s="5"/>
      <c r="F74" s="6"/>
    </row>
    <row r="75" spans="2:6" s="28" customFormat="1" ht="15.75">
      <c r="B75" s="170" t="s">
        <v>295</v>
      </c>
      <c r="C75" s="168"/>
      <c r="D75" s="169"/>
      <c r="E75" s="169"/>
      <c r="F75" s="168"/>
    </row>
    <row r="76" spans="2:6" s="28" customFormat="1">
      <c r="B76" s="4" t="s">
        <v>274</v>
      </c>
      <c r="C76" s="6" t="s">
        <v>5</v>
      </c>
      <c r="D76" s="5">
        <v>0.72460000000000002</v>
      </c>
      <c r="E76" s="5" t="s">
        <v>269</v>
      </c>
      <c r="F76" s="6" t="s">
        <v>1027</v>
      </c>
    </row>
    <row r="77" spans="2:6" s="28" customFormat="1">
      <c r="B77" s="29" t="s">
        <v>275</v>
      </c>
      <c r="C77" s="33" t="s">
        <v>5</v>
      </c>
      <c r="D77" s="30">
        <v>1</v>
      </c>
      <c r="E77" s="30" t="s">
        <v>269</v>
      </c>
      <c r="F77" s="59" t="s">
        <v>1028</v>
      </c>
    </row>
    <row r="78" spans="2:6" s="28" customFormat="1">
      <c r="B78" s="4" t="s">
        <v>276</v>
      </c>
      <c r="C78" s="4" t="s">
        <v>5</v>
      </c>
      <c r="D78" s="5">
        <v>1</v>
      </c>
      <c r="E78" s="5" t="s">
        <v>269</v>
      </c>
      <c r="F78" s="4" t="s">
        <v>1029</v>
      </c>
    </row>
    <row r="79" spans="2:6" s="28" customFormat="1" ht="10.5" customHeight="1">
      <c r="B79" s="6"/>
      <c r="C79" s="4"/>
      <c r="D79" s="5"/>
      <c r="E79" s="5"/>
      <c r="F79" s="6"/>
    </row>
    <row r="80" spans="2:6" s="28" customFormat="1" ht="15.75">
      <c r="B80" s="170" t="s">
        <v>277</v>
      </c>
      <c r="C80" s="168"/>
      <c r="D80" s="169"/>
      <c r="E80" s="169"/>
      <c r="F80" s="168"/>
    </row>
    <row r="81" spans="2:6" s="28" customFormat="1">
      <c r="B81" s="4" t="s">
        <v>278</v>
      </c>
      <c r="C81" s="6" t="s">
        <v>5</v>
      </c>
      <c r="D81" s="5">
        <v>1</v>
      </c>
      <c r="E81" s="5" t="s">
        <v>269</v>
      </c>
      <c r="F81" s="6" t="s">
        <v>1030</v>
      </c>
    </row>
    <row r="82" spans="2:6" s="28" customFormat="1">
      <c r="B82" s="29" t="s">
        <v>279</v>
      </c>
      <c r="C82" s="33" t="s">
        <v>5</v>
      </c>
      <c r="D82" s="30">
        <v>1</v>
      </c>
      <c r="E82" s="30" t="s">
        <v>269</v>
      </c>
      <c r="F82" s="59" t="s">
        <v>1031</v>
      </c>
    </row>
    <row r="83" spans="2:6" s="28" customFormat="1">
      <c r="B83" s="4" t="s">
        <v>280</v>
      </c>
      <c r="C83" s="6" t="s">
        <v>5</v>
      </c>
      <c r="D83" s="5">
        <v>1</v>
      </c>
      <c r="E83" s="5" t="s">
        <v>269</v>
      </c>
      <c r="F83" s="6" t="s">
        <v>1032</v>
      </c>
    </row>
    <row r="84" spans="2:6" s="28" customFormat="1">
      <c r="B84" s="29" t="s">
        <v>281</v>
      </c>
      <c r="C84" s="33" t="s">
        <v>5</v>
      </c>
      <c r="D84" s="30">
        <v>1</v>
      </c>
      <c r="E84" s="30" t="s">
        <v>269</v>
      </c>
      <c r="F84" s="59" t="s">
        <v>1033</v>
      </c>
    </row>
    <row r="85" spans="2:6" s="28" customFormat="1">
      <c r="B85" s="4" t="s">
        <v>282</v>
      </c>
      <c r="C85" s="6" t="s">
        <v>5</v>
      </c>
      <c r="D85" s="5">
        <v>1</v>
      </c>
      <c r="E85" s="5" t="s">
        <v>269</v>
      </c>
      <c r="F85" s="6" t="s">
        <v>1031</v>
      </c>
    </row>
    <row r="86" spans="2:6" s="28" customFormat="1">
      <c r="B86" s="29" t="s">
        <v>283</v>
      </c>
      <c r="C86" s="33" t="s">
        <v>5</v>
      </c>
      <c r="D86" s="30">
        <v>1</v>
      </c>
      <c r="E86" s="30" t="s">
        <v>269</v>
      </c>
      <c r="F86" s="59" t="s">
        <v>1034</v>
      </c>
    </row>
    <row r="87" spans="2:6" s="28" customFormat="1">
      <c r="B87" s="4" t="s">
        <v>284</v>
      </c>
      <c r="C87" s="6" t="s">
        <v>5</v>
      </c>
      <c r="D87" s="5">
        <v>1</v>
      </c>
      <c r="E87" s="5" t="s">
        <v>269</v>
      </c>
      <c r="F87" s="6" t="s">
        <v>1035</v>
      </c>
    </row>
    <row r="88" spans="2:6" s="28" customFormat="1">
      <c r="B88" s="29" t="s">
        <v>285</v>
      </c>
      <c r="C88" s="33" t="s">
        <v>5</v>
      </c>
      <c r="D88" s="30">
        <v>0.5</v>
      </c>
      <c r="E88" s="30" t="s">
        <v>269</v>
      </c>
      <c r="F88" s="59" t="s">
        <v>1036</v>
      </c>
    </row>
    <row r="89" spans="2:6" s="28" customFormat="1">
      <c r="B89" s="4" t="s">
        <v>1050</v>
      </c>
      <c r="C89" s="6" t="s">
        <v>5</v>
      </c>
      <c r="D89" s="5">
        <v>1</v>
      </c>
      <c r="E89" s="5" t="s">
        <v>269</v>
      </c>
      <c r="F89" s="6" t="s">
        <v>1037</v>
      </c>
    </row>
    <row r="90" spans="2:6" s="28" customFormat="1">
      <c r="B90" s="29" t="s">
        <v>286</v>
      </c>
      <c r="C90" s="33" t="s">
        <v>5</v>
      </c>
      <c r="D90" s="30">
        <v>1</v>
      </c>
      <c r="E90" s="30" t="s">
        <v>269</v>
      </c>
      <c r="F90" s="59" t="s">
        <v>1038</v>
      </c>
    </row>
    <row r="91" spans="2:6" s="28" customFormat="1">
      <c r="B91" s="4" t="s">
        <v>1051</v>
      </c>
      <c r="C91" s="6" t="s">
        <v>5</v>
      </c>
      <c r="D91" s="5">
        <v>1</v>
      </c>
      <c r="E91" s="5" t="s">
        <v>269</v>
      </c>
      <c r="F91" s="6" t="s">
        <v>1039</v>
      </c>
    </row>
    <row r="92" spans="2:6" s="28" customFormat="1">
      <c r="B92" s="29" t="s">
        <v>287</v>
      </c>
      <c r="C92" s="33" t="s">
        <v>5</v>
      </c>
      <c r="D92" s="30">
        <v>1</v>
      </c>
      <c r="E92" s="30" t="s">
        <v>269</v>
      </c>
      <c r="F92" s="59" t="s">
        <v>1040</v>
      </c>
    </row>
    <row r="93" spans="2:6" s="28" customFormat="1">
      <c r="B93" s="4" t="s">
        <v>1052</v>
      </c>
      <c r="C93" s="6" t="s">
        <v>5</v>
      </c>
      <c r="D93" s="5">
        <v>1</v>
      </c>
      <c r="E93" s="5" t="s">
        <v>269</v>
      </c>
      <c r="F93" s="6" t="s">
        <v>1041</v>
      </c>
    </row>
    <row r="94" spans="2:6" s="28" customFormat="1">
      <c r="B94" s="29" t="s">
        <v>288</v>
      </c>
      <c r="C94" s="33" t="s">
        <v>34</v>
      </c>
      <c r="D94" s="30">
        <v>1</v>
      </c>
      <c r="E94" s="30" t="s">
        <v>269</v>
      </c>
      <c r="F94" s="59" t="s">
        <v>1042</v>
      </c>
    </row>
    <row r="95" spans="2:6" s="28" customFormat="1">
      <c r="B95" s="74" t="s">
        <v>289</v>
      </c>
      <c r="C95" s="6" t="s">
        <v>34</v>
      </c>
      <c r="D95" s="5">
        <v>1</v>
      </c>
      <c r="E95" s="5" t="s">
        <v>269</v>
      </c>
      <c r="F95" s="6" t="s">
        <v>1043</v>
      </c>
    </row>
    <row r="96" spans="2:6" s="28" customFormat="1">
      <c r="B96" s="29" t="s">
        <v>290</v>
      </c>
      <c r="C96" s="33" t="s">
        <v>34</v>
      </c>
      <c r="D96" s="30">
        <v>0.19700000000000001</v>
      </c>
      <c r="E96" s="30" t="s">
        <v>9</v>
      </c>
      <c r="F96" s="59" t="s">
        <v>1044</v>
      </c>
    </row>
    <row r="97" spans="2:11" s="28" customFormat="1">
      <c r="B97" s="4" t="s">
        <v>291</v>
      </c>
      <c r="C97" s="6" t="s">
        <v>34</v>
      </c>
      <c r="D97" s="5">
        <v>1</v>
      </c>
      <c r="E97" s="5" t="s">
        <v>269</v>
      </c>
      <c r="F97" s="6" t="s">
        <v>1045</v>
      </c>
    </row>
    <row r="98" spans="2:11" s="28" customFormat="1">
      <c r="B98" s="29" t="s">
        <v>292</v>
      </c>
      <c r="C98" s="33" t="s">
        <v>34</v>
      </c>
      <c r="D98" s="30">
        <v>1</v>
      </c>
      <c r="E98" s="30" t="s">
        <v>269</v>
      </c>
      <c r="F98" s="59" t="s">
        <v>1046</v>
      </c>
    </row>
    <row r="99" spans="2:11" s="28" customFormat="1">
      <c r="B99" s="4" t="s">
        <v>293</v>
      </c>
      <c r="C99" s="6" t="s">
        <v>34</v>
      </c>
      <c r="D99" s="5">
        <v>1</v>
      </c>
      <c r="E99" s="5" t="s">
        <v>269</v>
      </c>
      <c r="F99" s="6" t="s">
        <v>1047</v>
      </c>
    </row>
    <row r="100" spans="2:11" s="28" customFormat="1">
      <c r="B100" s="29" t="s">
        <v>294</v>
      </c>
      <c r="C100" s="33" t="s">
        <v>34</v>
      </c>
      <c r="D100" s="30">
        <v>1</v>
      </c>
      <c r="E100" s="30" t="s">
        <v>269</v>
      </c>
      <c r="F100" s="59" t="s">
        <v>1048</v>
      </c>
    </row>
    <row r="101" spans="2:11" s="28" customFormat="1">
      <c r="B101" s="4" t="s">
        <v>929</v>
      </c>
      <c r="C101" s="6" t="s">
        <v>145</v>
      </c>
      <c r="D101" s="5">
        <v>1</v>
      </c>
      <c r="E101" s="5" t="s">
        <v>269</v>
      </c>
      <c r="F101" s="6" t="s">
        <v>1049</v>
      </c>
    </row>
    <row r="102" spans="2:11" s="28" customFormat="1" ht="14.25" customHeight="1">
      <c r="B102" s="305" t="s">
        <v>1053</v>
      </c>
      <c r="C102" s="305"/>
      <c r="D102" s="305"/>
      <c r="E102" s="305"/>
      <c r="F102" s="305"/>
    </row>
    <row r="103" spans="2:11" s="28" customFormat="1" ht="6.75" customHeight="1" thickBot="1">
      <c r="B103" s="34"/>
      <c r="C103" s="34"/>
      <c r="D103" s="35"/>
      <c r="E103" s="35"/>
      <c r="F103" s="34"/>
    </row>
    <row r="104" spans="2:11" s="28" customFormat="1" ht="9" customHeight="1">
      <c r="D104" s="36"/>
      <c r="E104" s="36"/>
    </row>
    <row r="105" spans="2:11" s="28" customFormat="1" ht="30" customHeight="1">
      <c r="B105" s="299" t="s">
        <v>1056</v>
      </c>
      <c r="C105" s="299"/>
      <c r="D105" s="299"/>
      <c r="E105" s="171"/>
      <c r="F105" s="172"/>
    </row>
    <row r="106" spans="2:11" s="28" customFormat="1" ht="25.5" customHeight="1">
      <c r="B106" s="2" t="s">
        <v>265</v>
      </c>
      <c r="C106" s="2" t="s">
        <v>266</v>
      </c>
      <c r="D106" s="3" t="s">
        <v>246</v>
      </c>
      <c r="E106" s="3" t="s">
        <v>2</v>
      </c>
      <c r="F106" s="2" t="s">
        <v>247</v>
      </c>
    </row>
    <row r="107" spans="2:11" s="32" customFormat="1" ht="21" customHeight="1">
      <c r="B107" s="175" t="s">
        <v>338</v>
      </c>
      <c r="C107" s="173"/>
      <c r="D107" s="174"/>
      <c r="E107" s="174"/>
      <c r="F107" s="173"/>
    </row>
    <row r="108" spans="2:11" s="28" customFormat="1">
      <c r="B108" s="4" t="s">
        <v>804</v>
      </c>
      <c r="C108" s="6" t="s">
        <v>5</v>
      </c>
      <c r="D108" s="5"/>
      <c r="E108" s="5"/>
      <c r="F108" s="6" t="s">
        <v>807</v>
      </c>
      <c r="G108" s="37"/>
      <c r="H108" s="6"/>
      <c r="I108" s="6"/>
      <c r="J108" s="6"/>
      <c r="K108" s="6"/>
    </row>
    <row r="109" spans="2:11" s="28" customFormat="1">
      <c r="B109" s="29" t="s">
        <v>353</v>
      </c>
      <c r="C109" s="33" t="s">
        <v>34</v>
      </c>
      <c r="D109" s="30"/>
      <c r="E109" s="30"/>
      <c r="F109" s="33" t="s">
        <v>735</v>
      </c>
      <c r="G109" s="37"/>
      <c r="H109" s="6"/>
      <c r="I109" s="6"/>
      <c r="J109" s="6"/>
      <c r="K109" s="6"/>
    </row>
    <row r="110" spans="2:11" s="28" customFormat="1">
      <c r="B110" s="4" t="s">
        <v>802</v>
      </c>
      <c r="C110" s="6" t="s">
        <v>62</v>
      </c>
      <c r="D110" s="5"/>
      <c r="E110" s="5"/>
      <c r="F110" s="6" t="s">
        <v>805</v>
      </c>
    </row>
    <row r="111" spans="2:11" s="28" customFormat="1">
      <c r="B111" s="29" t="s">
        <v>356</v>
      </c>
      <c r="C111" s="33" t="s">
        <v>358</v>
      </c>
      <c r="D111" s="30"/>
      <c r="E111" s="30"/>
      <c r="F111" s="33" t="s">
        <v>736</v>
      </c>
    </row>
    <row r="112" spans="2:11" s="28" customFormat="1">
      <c r="B112" s="4" t="s">
        <v>356</v>
      </c>
      <c r="C112" s="6" t="s">
        <v>47</v>
      </c>
      <c r="D112" s="5"/>
      <c r="E112" s="5"/>
      <c r="F112" s="6" t="s">
        <v>737</v>
      </c>
    </row>
    <row r="113" spans="2:11" s="28" customFormat="1">
      <c r="B113" s="29" t="s">
        <v>356</v>
      </c>
      <c r="C113" s="33" t="s">
        <v>74</v>
      </c>
      <c r="D113" s="30"/>
      <c r="E113" s="30"/>
      <c r="F113" s="33" t="s">
        <v>806</v>
      </c>
    </row>
    <row r="114" spans="2:11" s="28" customFormat="1">
      <c r="B114" s="4" t="s">
        <v>354</v>
      </c>
      <c r="C114" s="6" t="s">
        <v>329</v>
      </c>
      <c r="D114" s="5"/>
      <c r="E114" s="5"/>
      <c r="F114" s="6" t="s">
        <v>738</v>
      </c>
      <c r="G114" s="26"/>
      <c r="H114" s="6"/>
      <c r="I114" s="6"/>
      <c r="J114" s="6"/>
      <c r="K114" s="6"/>
    </row>
    <row r="115" spans="2:11" s="28" customFormat="1">
      <c r="B115" s="29" t="s">
        <v>355</v>
      </c>
      <c r="C115" s="33" t="s">
        <v>55</v>
      </c>
      <c r="D115" s="30"/>
      <c r="E115" s="30"/>
      <c r="F115" s="33" t="s">
        <v>739</v>
      </c>
    </row>
    <row r="116" spans="2:11" s="28" customFormat="1">
      <c r="B116" s="4" t="s">
        <v>357</v>
      </c>
      <c r="C116" s="6" t="s">
        <v>322</v>
      </c>
      <c r="D116" s="5"/>
      <c r="E116" s="5"/>
      <c r="F116" s="6" t="s">
        <v>740</v>
      </c>
    </row>
    <row r="117" spans="2:11" s="28" customFormat="1">
      <c r="B117" s="29" t="s">
        <v>802</v>
      </c>
      <c r="C117" s="33" t="s">
        <v>72</v>
      </c>
      <c r="D117" s="30"/>
      <c r="E117" s="30"/>
      <c r="F117" s="33" t="s">
        <v>803</v>
      </c>
    </row>
    <row r="118" spans="2:11" s="28" customFormat="1" ht="15" thickBot="1">
      <c r="B118" s="34"/>
      <c r="C118" s="34"/>
      <c r="D118" s="35"/>
      <c r="E118" s="35"/>
      <c r="F118" s="34"/>
    </row>
    <row r="119" spans="2:11" s="28" customFormat="1" ht="6.75" customHeight="1">
      <c r="B119" s="69"/>
      <c r="C119" s="69"/>
      <c r="D119" s="69"/>
      <c r="E119" s="69"/>
      <c r="F119" s="69"/>
    </row>
    <row r="120" spans="2:11" s="28" customFormat="1" ht="6.75" customHeight="1">
      <c r="B120" s="69"/>
      <c r="C120" s="69"/>
      <c r="D120" s="69"/>
      <c r="E120" s="69"/>
      <c r="F120" s="69"/>
    </row>
    <row r="121" spans="2:11">
      <c r="B121" s="25" t="s">
        <v>728</v>
      </c>
    </row>
    <row r="122" spans="2:11">
      <c r="B122" s="66" t="s">
        <v>726</v>
      </c>
    </row>
    <row r="123" spans="2:11">
      <c r="B123" s="66" t="s">
        <v>727</v>
      </c>
    </row>
    <row r="124" spans="2:11" ht="7.5" customHeight="1"/>
  </sheetData>
  <mergeCells count="7">
    <mergeCell ref="B105:D105"/>
    <mergeCell ref="B2:F2"/>
    <mergeCell ref="B5:F5"/>
    <mergeCell ref="B39:F39"/>
    <mergeCell ref="B50:F50"/>
    <mergeCell ref="B66:F66"/>
    <mergeCell ref="B102:F10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68" fitToHeight="0" orientation="landscape" r:id="rId1"/>
  <headerFooter differentFirst="1">
    <oddFooter>&amp;C&amp;10Page &amp;P/&amp;N</oddFooter>
  </headerFooter>
  <rowBreaks count="4" manualBreakCount="4">
    <brk id="37" min="1" max="5" man="1"/>
    <brk id="64" min="1" max="5" man="1"/>
    <brk id="79" min="1" max="5" man="1"/>
    <brk id="103" min="1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Feuil8">
    <pageSetUpPr fitToPage="1"/>
  </sheetPr>
  <dimension ref="B2:L50"/>
  <sheetViews>
    <sheetView showGridLines="0" view="pageBreakPreview" zoomScale="85" zoomScaleNormal="100" zoomScaleSheetLayoutView="85" workbookViewId="0">
      <selection activeCell="E8" sqref="E8"/>
    </sheetView>
  </sheetViews>
  <sheetFormatPr baseColWidth="10" defaultColWidth="11.42578125" defaultRowHeight="14.25"/>
  <cols>
    <col min="1" max="1" width="4.42578125" style="1" customWidth="1"/>
    <col min="2" max="2" width="7.42578125" style="1" customWidth="1"/>
    <col min="3" max="3" width="19.7109375" style="1" customWidth="1"/>
    <col min="4" max="4" width="19" style="1" customWidth="1"/>
    <col min="5" max="5" width="16.7109375" style="1" customWidth="1"/>
    <col min="6" max="6" width="14" style="1" customWidth="1"/>
    <col min="7" max="7" width="5.85546875" style="1" customWidth="1"/>
    <col min="8" max="8" width="6" style="1" customWidth="1"/>
    <col min="9" max="16384" width="11.42578125" style="1"/>
  </cols>
  <sheetData>
    <row r="2" spans="2:12" ht="52.5" customHeight="1">
      <c r="B2" s="109"/>
      <c r="C2" s="109"/>
      <c r="D2" s="306" t="s">
        <v>352</v>
      </c>
      <c r="E2" s="306"/>
      <c r="F2" s="306"/>
      <c r="G2" s="306"/>
      <c r="H2" s="110"/>
      <c r="I2" s="8"/>
      <c r="J2" s="8"/>
      <c r="K2" s="8"/>
      <c r="L2" s="8"/>
    </row>
    <row r="3" spans="2:12" ht="7.5" customHeight="1">
      <c r="B3" s="200"/>
      <c r="C3" s="176"/>
      <c r="D3" s="13"/>
      <c r="E3" s="13"/>
      <c r="F3" s="13"/>
      <c r="G3" s="13"/>
      <c r="H3" s="13"/>
      <c r="I3" s="9"/>
      <c r="J3" s="9"/>
      <c r="K3" s="9"/>
      <c r="L3" s="9"/>
    </row>
    <row r="4" spans="2:12" ht="20.25" customHeight="1">
      <c r="B4" s="274" t="s">
        <v>340</v>
      </c>
      <c r="C4" s="274"/>
      <c r="D4" s="274"/>
      <c r="E4" s="274"/>
      <c r="F4" s="274"/>
      <c r="G4" s="274"/>
      <c r="H4" s="274"/>
      <c r="I4" s="10"/>
      <c r="J4" s="10"/>
      <c r="K4" s="10"/>
      <c r="L4" s="10"/>
    </row>
    <row r="5" spans="2:12" s="16" customFormat="1" ht="12.75">
      <c r="B5" s="240" t="s">
        <v>930</v>
      </c>
      <c r="C5" s="176"/>
      <c r="D5" s="13"/>
      <c r="E5" s="13"/>
      <c r="F5" s="13"/>
      <c r="G5" s="13"/>
      <c r="H5" s="13"/>
      <c r="I5" s="246"/>
      <c r="J5" s="246"/>
      <c r="K5" s="246"/>
      <c r="L5" s="246"/>
    </row>
    <row r="6" spans="2:12" ht="39" thickBot="1">
      <c r="B6" s="85"/>
      <c r="C6" s="86" t="s">
        <v>360</v>
      </c>
      <c r="D6" s="86" t="s">
        <v>231</v>
      </c>
      <c r="E6" s="87" t="s">
        <v>232</v>
      </c>
      <c r="F6" s="85"/>
      <c r="G6" s="88"/>
      <c r="H6" s="14"/>
      <c r="I6" s="8"/>
      <c r="J6" s="8"/>
      <c r="K6" s="8"/>
      <c r="L6" s="8"/>
    </row>
    <row r="7" spans="2:12">
      <c r="B7" s="85"/>
      <c r="C7" s="89" t="s">
        <v>34</v>
      </c>
      <c r="D7" s="90">
        <v>172</v>
      </c>
      <c r="E7" s="90">
        <v>42</v>
      </c>
      <c r="F7" s="85"/>
      <c r="G7" s="89"/>
      <c r="H7" s="13"/>
      <c r="I7" s="8"/>
      <c r="J7" s="8"/>
      <c r="K7" s="8"/>
      <c r="L7" s="8"/>
    </row>
    <row r="8" spans="2:12">
      <c r="B8" s="85"/>
      <c r="C8" s="91" t="s">
        <v>233</v>
      </c>
      <c r="D8" s="92">
        <v>45</v>
      </c>
      <c r="E8" s="92">
        <v>20</v>
      </c>
      <c r="F8" s="85"/>
      <c r="G8" s="89"/>
      <c r="H8" s="13"/>
      <c r="I8" s="8"/>
      <c r="J8" s="8"/>
      <c r="K8" s="8"/>
      <c r="L8" s="8"/>
    </row>
    <row r="9" spans="2:12">
      <c r="B9" s="85"/>
      <c r="C9" s="91" t="s">
        <v>145</v>
      </c>
      <c r="D9" s="92">
        <v>55</v>
      </c>
      <c r="E9" s="92">
        <v>36</v>
      </c>
      <c r="F9" s="85"/>
      <c r="G9" s="89"/>
      <c r="H9" s="13"/>
      <c r="I9" s="8"/>
      <c r="J9" s="8"/>
      <c r="K9" s="8"/>
      <c r="L9" s="8"/>
    </row>
    <row r="10" spans="2:12">
      <c r="B10" s="85"/>
      <c r="C10" s="91" t="s">
        <v>47</v>
      </c>
      <c r="D10" s="92">
        <v>41</v>
      </c>
      <c r="E10" s="92">
        <v>11</v>
      </c>
      <c r="F10" s="85"/>
      <c r="G10" s="89"/>
      <c r="H10" s="13"/>
      <c r="I10" s="8"/>
      <c r="J10" s="8"/>
      <c r="K10" s="8"/>
      <c r="L10" s="8"/>
    </row>
    <row r="11" spans="2:12" ht="15" thickBot="1">
      <c r="B11" s="85"/>
      <c r="C11" s="89" t="s">
        <v>238</v>
      </c>
      <c r="D11" s="90">
        <v>30</v>
      </c>
      <c r="E11" s="90">
        <v>20</v>
      </c>
      <c r="F11" s="85"/>
      <c r="G11" s="89"/>
      <c r="H11" s="13"/>
      <c r="I11" s="8"/>
      <c r="J11" s="8"/>
      <c r="K11" s="8"/>
      <c r="L11" s="8"/>
    </row>
    <row r="12" spans="2:12" ht="15" thickBot="1">
      <c r="B12" s="85"/>
      <c r="C12" s="93" t="s">
        <v>234</v>
      </c>
      <c r="D12" s="94">
        <f>+SUM(D7:D11)</f>
        <v>343</v>
      </c>
      <c r="E12" s="94">
        <f>+SUM(E7:E11)</f>
        <v>129</v>
      </c>
      <c r="F12" s="85"/>
      <c r="G12" s="89"/>
      <c r="H12" s="13"/>
      <c r="I12" s="8"/>
      <c r="J12" s="8"/>
      <c r="K12" s="8"/>
      <c r="L12" s="8"/>
    </row>
    <row r="13" spans="2:12" s="186" customFormat="1" ht="21.75" customHeight="1">
      <c r="B13" s="11" t="s">
        <v>965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2:12" s="186" customFormat="1" ht="4.5" customHeight="1">
      <c r="B14" s="190"/>
      <c r="C14" s="190"/>
      <c r="D14" s="190"/>
      <c r="E14" s="190"/>
      <c r="F14" s="190"/>
      <c r="G14" s="190"/>
      <c r="H14" s="190"/>
      <c r="I14" s="11"/>
      <c r="J14" s="11"/>
      <c r="K14" s="11"/>
      <c r="L14" s="11"/>
    </row>
    <row r="15" spans="2:12" ht="17.25" customHeight="1">
      <c r="B15" s="274" t="s">
        <v>350</v>
      </c>
      <c r="C15" s="274"/>
      <c r="D15" s="274"/>
      <c r="E15" s="274"/>
      <c r="F15" s="274"/>
      <c r="G15" s="274"/>
      <c r="H15" s="274"/>
      <c r="I15" s="8"/>
      <c r="J15" s="8"/>
      <c r="K15" s="8"/>
      <c r="L15" s="8"/>
    </row>
    <row r="16" spans="2:12" s="16" customFormat="1" ht="13.5" thickBot="1">
      <c r="B16" s="240" t="s">
        <v>930</v>
      </c>
      <c r="C16" s="176"/>
      <c r="D16" s="13"/>
      <c r="E16" s="13"/>
      <c r="F16" s="13"/>
      <c r="G16" s="13"/>
      <c r="H16" s="13"/>
      <c r="I16" s="246"/>
      <c r="J16" s="246"/>
      <c r="K16" s="246"/>
      <c r="L16" s="246"/>
    </row>
    <row r="17" spans="2:12" ht="26.25" thickBot="1">
      <c r="C17" s="95" t="s">
        <v>235</v>
      </c>
      <c r="D17" s="95" t="s">
        <v>10</v>
      </c>
      <c r="E17" s="95" t="s">
        <v>236</v>
      </c>
      <c r="F17" s="15" t="s">
        <v>237</v>
      </c>
      <c r="H17" s="8"/>
      <c r="I17" s="8"/>
      <c r="J17" s="8"/>
      <c r="K17" s="8"/>
      <c r="L17" s="8"/>
    </row>
    <row r="18" spans="2:12">
      <c r="C18" s="89" t="s">
        <v>34</v>
      </c>
      <c r="D18" s="96">
        <v>30.608091923691145</v>
      </c>
      <c r="E18" s="96">
        <v>64.484991839935589</v>
      </c>
      <c r="F18" s="58">
        <f t="shared" ref="F18:F23" si="0">+E18+D18</f>
        <v>95.093083763626737</v>
      </c>
      <c r="H18" s="8"/>
      <c r="I18" s="8"/>
      <c r="J18" s="8"/>
      <c r="K18" s="8"/>
      <c r="L18" s="8"/>
    </row>
    <row r="19" spans="2:12">
      <c r="C19" s="91" t="s">
        <v>233</v>
      </c>
      <c r="D19" s="97">
        <v>206.60077036621416</v>
      </c>
      <c r="E19" s="97">
        <v>107.41973737059017</v>
      </c>
      <c r="F19" s="55">
        <f t="shared" si="0"/>
        <v>314.02050773680435</v>
      </c>
      <c r="H19" s="8"/>
      <c r="I19" s="8"/>
      <c r="J19" s="8"/>
      <c r="K19" s="8"/>
      <c r="L19" s="8"/>
    </row>
    <row r="20" spans="2:12">
      <c r="C20" s="91" t="s">
        <v>145</v>
      </c>
      <c r="D20" s="97">
        <v>46.579518620146544</v>
      </c>
      <c r="E20" s="97">
        <v>0.98374542871398896</v>
      </c>
      <c r="F20" s="55">
        <f t="shared" si="0"/>
        <v>47.563264048860532</v>
      </c>
      <c r="H20" s="8"/>
      <c r="I20" s="8"/>
      <c r="J20" s="8"/>
      <c r="K20" s="8"/>
      <c r="L20" s="8"/>
    </row>
    <row r="21" spans="2:12">
      <c r="C21" s="91" t="s">
        <v>47</v>
      </c>
      <c r="D21" s="97">
        <v>75.062047072747589</v>
      </c>
      <c r="E21" s="97">
        <v>6.3603271017065985</v>
      </c>
      <c r="F21" s="55">
        <f t="shared" si="0"/>
        <v>81.422374174454191</v>
      </c>
      <c r="H21" s="8"/>
      <c r="I21" s="8"/>
      <c r="J21" s="8"/>
      <c r="K21" s="8"/>
      <c r="L21" s="8"/>
    </row>
    <row r="22" spans="2:12" ht="15" thickBot="1">
      <c r="C22" s="89" t="s">
        <v>238</v>
      </c>
      <c r="D22" s="98">
        <v>212.78149780345555</v>
      </c>
      <c r="E22" s="98">
        <v>7.9666685719561379</v>
      </c>
      <c r="F22" s="56">
        <f t="shared" si="0"/>
        <v>220.7481663754117</v>
      </c>
      <c r="H22" s="8"/>
      <c r="I22" s="8"/>
      <c r="J22" s="8"/>
      <c r="K22" s="8"/>
      <c r="L22" s="8"/>
    </row>
    <row r="23" spans="2:12" ht="15" thickBot="1">
      <c r="C23" s="93" t="s">
        <v>234</v>
      </c>
      <c r="D23" s="99">
        <f>+SUM(D18:D22)</f>
        <v>571.63192578625501</v>
      </c>
      <c r="E23" s="99">
        <f>+SUM(E18:E22)</f>
        <v>187.21547031290251</v>
      </c>
      <c r="F23" s="57">
        <f t="shared" si="0"/>
        <v>758.84739609915755</v>
      </c>
      <c r="H23" s="8"/>
      <c r="I23" s="8"/>
      <c r="J23" s="8"/>
      <c r="K23" s="8"/>
      <c r="L23" s="8"/>
    </row>
    <row r="24" spans="2:12">
      <c r="C24" s="100" t="s">
        <v>351</v>
      </c>
      <c r="D24" s="101">
        <f>D23/$F$23</f>
        <v>0.75328969793494638</v>
      </c>
      <c r="E24" s="101">
        <f>E23/$F$23</f>
        <v>0.24671030206505357</v>
      </c>
      <c r="F24" s="22">
        <f>F23/$F$23</f>
        <v>1</v>
      </c>
      <c r="H24" s="8"/>
      <c r="I24" s="8"/>
      <c r="J24" s="8"/>
      <c r="K24" s="8"/>
      <c r="L24" s="8"/>
    </row>
    <row r="25" spans="2:12" s="186" customFormat="1" ht="11.25">
      <c r="B25" s="11" t="s">
        <v>964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s="186" customFormat="1" ht="5.25" customHeight="1">
      <c r="B26" s="190"/>
      <c r="C26" s="190"/>
      <c r="D26" s="190"/>
      <c r="E26" s="190"/>
      <c r="F26" s="190"/>
      <c r="G26" s="190"/>
      <c r="H26" s="190"/>
      <c r="I26" s="11"/>
      <c r="J26" s="11"/>
      <c r="K26" s="11"/>
      <c r="L26" s="11"/>
    </row>
    <row r="27" spans="2:12" ht="17.25" customHeight="1">
      <c r="B27" s="274" t="s">
        <v>963</v>
      </c>
      <c r="C27" s="274"/>
      <c r="D27" s="274"/>
      <c r="E27" s="274"/>
      <c r="F27" s="274"/>
      <c r="G27" s="274"/>
      <c r="H27" s="274"/>
      <c r="I27" s="8"/>
      <c r="J27" s="8"/>
      <c r="K27" s="8"/>
      <c r="L27" s="8"/>
    </row>
    <row r="28" spans="2:12" s="16" customFormat="1" ht="13.5" thickBot="1">
      <c r="B28" s="240" t="s">
        <v>930</v>
      </c>
      <c r="C28" s="176"/>
      <c r="D28" s="13"/>
      <c r="E28" s="13"/>
      <c r="F28" s="13"/>
      <c r="G28" s="13"/>
      <c r="H28" s="13"/>
      <c r="I28" s="246"/>
      <c r="J28" s="246"/>
      <c r="K28" s="246"/>
      <c r="L28" s="246"/>
    </row>
    <row r="29" spans="2:12" ht="26.25" thickBot="1">
      <c r="C29" s="95" t="s">
        <v>235</v>
      </c>
      <c r="D29" s="95" t="s">
        <v>10</v>
      </c>
      <c r="E29" s="95" t="s">
        <v>236</v>
      </c>
      <c r="F29" s="15" t="s">
        <v>237</v>
      </c>
      <c r="H29" s="8"/>
    </row>
    <row r="30" spans="2:12">
      <c r="C30" s="89" t="s">
        <v>34</v>
      </c>
      <c r="D30" s="96">
        <v>4.15841788930621</v>
      </c>
      <c r="E30" s="96">
        <v>2.8269642044775676</v>
      </c>
      <c r="F30" s="75">
        <f>+E30+D30</f>
        <v>6.9853820937837776</v>
      </c>
      <c r="H30" s="8"/>
    </row>
    <row r="31" spans="2:12">
      <c r="C31" s="91" t="s">
        <v>233</v>
      </c>
      <c r="D31" s="97">
        <v>14.482842817101997</v>
      </c>
      <c r="E31" s="97">
        <v>13.254861033904451</v>
      </c>
      <c r="F31" s="55">
        <f>+E31+D31</f>
        <v>27.737703851006447</v>
      </c>
      <c r="H31" s="8"/>
    </row>
    <row r="32" spans="2:12">
      <c r="C32" s="91" t="s">
        <v>145</v>
      </c>
      <c r="D32" s="97">
        <v>3.2634085957729324</v>
      </c>
      <c r="E32" s="97">
        <v>0.15742471577437867</v>
      </c>
      <c r="F32" s="55">
        <f>+E32+D32</f>
        <v>3.4208333115473111</v>
      </c>
      <c r="H32" s="8"/>
    </row>
    <row r="33" spans="2:12">
      <c r="C33" s="91" t="s">
        <v>47</v>
      </c>
      <c r="D33" s="97">
        <v>13.661695327858965</v>
      </c>
      <c r="E33" s="97">
        <v>1.6598697928288146</v>
      </c>
      <c r="F33" s="55">
        <f>+E33+D33</f>
        <v>15.321565120687779</v>
      </c>
      <c r="H33" s="8"/>
    </row>
    <row r="34" spans="2:12" ht="15" thickBot="1">
      <c r="C34" s="89" t="s">
        <v>238</v>
      </c>
      <c r="D34" s="96">
        <v>1.6457268071771738</v>
      </c>
      <c r="E34" s="96">
        <v>0.40248013761102475</v>
      </c>
      <c r="F34" s="58">
        <f>+E34+D34</f>
        <v>2.0482069447881983</v>
      </c>
      <c r="H34" s="8"/>
    </row>
    <row r="35" spans="2:12" ht="15" thickBot="1">
      <c r="C35" s="93" t="s">
        <v>234</v>
      </c>
      <c r="D35" s="99">
        <f>+D30+D31+D32+D33+D34</f>
        <v>37.212091437217282</v>
      </c>
      <c r="E35" s="99">
        <f>+E30+E31+E32+E33+E34</f>
        <v>18.301599884596236</v>
      </c>
      <c r="F35" s="57">
        <f>+F30+F31+F32+F33+F34</f>
        <v>55.513691321813518</v>
      </c>
      <c r="H35" s="8"/>
    </row>
    <row r="36" spans="2:12">
      <c r="C36" s="23" t="s">
        <v>351</v>
      </c>
      <c r="D36" s="22">
        <f>D35/$F$35</f>
        <v>0.67032277175549992</v>
      </c>
      <c r="E36" s="22">
        <f>E35/$F$35</f>
        <v>0.32967722824450002</v>
      </c>
      <c r="F36" s="22">
        <f>F35/$F$35</f>
        <v>1</v>
      </c>
      <c r="H36" s="8"/>
    </row>
    <row r="37" spans="2:12" s="186" customFormat="1" ht="11.25">
      <c r="B37" s="11" t="s">
        <v>808</v>
      </c>
      <c r="C37" s="11"/>
      <c r="D37" s="11"/>
      <c r="E37" s="11"/>
    </row>
    <row r="38" spans="2:12" s="186" customFormat="1" ht="6" customHeight="1">
      <c r="B38" s="190"/>
      <c r="C38" s="190"/>
      <c r="D38" s="190"/>
      <c r="E38" s="190"/>
      <c r="F38" s="190"/>
      <c r="G38" s="190"/>
      <c r="H38" s="190"/>
      <c r="I38" s="11"/>
      <c r="J38" s="11"/>
      <c r="K38" s="11"/>
      <c r="L38" s="11"/>
    </row>
    <row r="39" spans="2:12" ht="17.25" customHeight="1">
      <c r="B39" s="274" t="s">
        <v>1006</v>
      </c>
      <c r="C39" s="274"/>
      <c r="D39" s="274"/>
      <c r="E39" s="274"/>
      <c r="F39" s="274"/>
      <c r="G39" s="274"/>
      <c r="H39" s="274"/>
      <c r="I39" s="8"/>
      <c r="J39" s="8"/>
      <c r="K39" s="8"/>
      <c r="L39" s="8"/>
    </row>
    <row r="40" spans="2:12" s="16" customFormat="1" ht="13.5" thickBot="1">
      <c r="B40" s="240" t="s">
        <v>974</v>
      </c>
      <c r="C40" s="176"/>
      <c r="D40" s="13"/>
      <c r="E40" s="13"/>
      <c r="F40" s="13"/>
      <c r="G40" s="13"/>
      <c r="H40" s="13"/>
      <c r="I40" s="246"/>
      <c r="J40" s="246"/>
      <c r="K40" s="246"/>
      <c r="L40" s="246"/>
    </row>
    <row r="41" spans="2:12" ht="26.25" thickBot="1">
      <c r="C41" s="95" t="s">
        <v>235</v>
      </c>
      <c r="D41" s="95" t="s">
        <v>10</v>
      </c>
      <c r="E41" s="95" t="s">
        <v>236</v>
      </c>
      <c r="F41" s="15" t="s">
        <v>237</v>
      </c>
      <c r="H41" s="8"/>
    </row>
    <row r="42" spans="2:12">
      <c r="C42" s="89" t="s">
        <v>34</v>
      </c>
      <c r="D42" s="96">
        <v>2.0097235000000002</v>
      </c>
      <c r="E42" s="96">
        <v>1.4163245</v>
      </c>
      <c r="F42" s="75">
        <v>3.4260480000000002</v>
      </c>
      <c r="H42" s="8"/>
    </row>
    <row r="43" spans="2:12">
      <c r="C43" s="91" t="s">
        <v>233</v>
      </c>
      <c r="D43" s="97">
        <v>8.8292029999999997</v>
      </c>
      <c r="E43" s="97">
        <v>8.3392319999999991</v>
      </c>
      <c r="F43" s="55">
        <v>17.168434999999999</v>
      </c>
      <c r="H43" s="8"/>
    </row>
    <row r="44" spans="2:12">
      <c r="C44" s="91" t="s">
        <v>145</v>
      </c>
      <c r="D44" s="97">
        <v>1.0398151</v>
      </c>
      <c r="E44" s="97">
        <v>5.2754000000000002E-2</v>
      </c>
      <c r="F44" s="55">
        <v>1.0925691</v>
      </c>
      <c r="H44" s="8"/>
    </row>
    <row r="45" spans="2:12">
      <c r="C45" s="91" t="s">
        <v>47</v>
      </c>
      <c r="D45" s="97">
        <v>5.360271</v>
      </c>
      <c r="E45" s="97">
        <v>1.1035000000000001</v>
      </c>
      <c r="F45" s="55">
        <v>6.4637710000000004</v>
      </c>
      <c r="H45" s="8"/>
    </row>
    <row r="46" spans="2:12" ht="15" thickBot="1">
      <c r="C46" s="89" t="s">
        <v>238</v>
      </c>
      <c r="D46" s="96">
        <v>0.60915699999999995</v>
      </c>
      <c r="E46" s="96">
        <v>0.223881</v>
      </c>
      <c r="F46" s="58">
        <v>0.83303800000000006</v>
      </c>
      <c r="H46" s="8"/>
    </row>
    <row r="47" spans="2:12" ht="15" thickBot="1">
      <c r="C47" s="93" t="s">
        <v>234</v>
      </c>
      <c r="D47" s="99">
        <v>17.8481697</v>
      </c>
      <c r="E47" s="99">
        <v>11.1356915</v>
      </c>
      <c r="F47" s="57">
        <v>28.9838612</v>
      </c>
      <c r="H47" s="8"/>
    </row>
    <row r="48" spans="2:12">
      <c r="C48" s="23" t="s">
        <v>351</v>
      </c>
      <c r="D48" s="22">
        <v>0.61579682488956988</v>
      </c>
      <c r="E48" s="22">
        <v>0.38420317511043006</v>
      </c>
      <c r="F48" s="22">
        <v>1</v>
      </c>
      <c r="H48" s="8"/>
    </row>
    <row r="49" spans="2:12" s="186" customFormat="1" ht="11.25">
      <c r="B49" s="11" t="s">
        <v>808</v>
      </c>
      <c r="C49" s="11"/>
      <c r="D49" s="11"/>
      <c r="E49" s="11"/>
    </row>
    <row r="50" spans="2:12" s="186" customFormat="1" ht="21.75" customHeight="1">
      <c r="B50" s="190"/>
      <c r="C50" s="190"/>
      <c r="D50" s="190"/>
      <c r="E50" s="190"/>
      <c r="F50" s="190"/>
      <c r="G50" s="190"/>
      <c r="H50" s="190"/>
      <c r="I50" s="11"/>
      <c r="J50" s="11"/>
      <c r="K50" s="11"/>
      <c r="L50" s="11"/>
    </row>
  </sheetData>
  <mergeCells count="1">
    <mergeCell ref="D2:G2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>
    <oddFooter>&amp;C&amp;10Page &amp;P/&amp;N</oddFooter>
  </headerFooter>
  <rowBreaks count="3" manualBreakCount="3">
    <brk id="14" min="1" max="7" man="1"/>
    <brk id="26" min="1" max="7" man="1"/>
    <brk id="49" min="1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Feuil10">
    <pageSetUpPr fitToPage="1"/>
  </sheetPr>
  <dimension ref="B2:K23"/>
  <sheetViews>
    <sheetView showGridLines="0" view="pageBreakPreview" zoomScale="85" zoomScaleNormal="100" zoomScaleSheetLayoutView="85" workbookViewId="0">
      <selection activeCell="L14" sqref="L14"/>
    </sheetView>
  </sheetViews>
  <sheetFormatPr baseColWidth="10" defaultColWidth="11.42578125" defaultRowHeight="15"/>
  <cols>
    <col min="1" max="1" width="3.42578125" customWidth="1"/>
    <col min="2" max="2" width="3.42578125" style="19" customWidth="1"/>
    <col min="3" max="3" width="16.85546875" customWidth="1"/>
    <col min="4" max="4" width="16.85546875" style="19" customWidth="1"/>
    <col min="5" max="5" width="17.7109375" style="19" customWidth="1"/>
    <col min="6" max="6" width="7.5703125" customWidth="1"/>
    <col min="7" max="7" width="2.5703125" customWidth="1"/>
    <col min="8" max="8" width="16.85546875" customWidth="1"/>
    <col min="9" max="10" width="16.85546875" style="19" customWidth="1"/>
    <col min="11" max="11" width="9.7109375" customWidth="1"/>
  </cols>
  <sheetData>
    <row r="2" spans="3:11" ht="45.75" customHeight="1">
      <c r="C2" s="308" t="s">
        <v>897</v>
      </c>
      <c r="D2" s="308"/>
      <c r="E2" s="308"/>
      <c r="F2" s="308"/>
      <c r="G2" s="308"/>
      <c r="H2" s="308"/>
      <c r="I2" s="308"/>
      <c r="J2" s="308"/>
      <c r="K2" s="308"/>
    </row>
    <row r="4" spans="3:11" s="19" customFormat="1" ht="15.75" customHeight="1">
      <c r="C4" s="307" t="s">
        <v>403</v>
      </c>
      <c r="D4" s="307"/>
      <c r="E4" s="307"/>
      <c r="F4" s="307"/>
      <c r="G4" s="307"/>
      <c r="H4" s="307"/>
      <c r="I4" s="307"/>
      <c r="J4" s="307"/>
      <c r="K4" s="307"/>
    </row>
    <row r="5" spans="3:11" s="78" customFormat="1" ht="7.5" customHeight="1">
      <c r="C5" s="49"/>
      <c r="D5" s="49"/>
      <c r="E5" s="49"/>
      <c r="F5" s="49"/>
      <c r="G5" s="49"/>
      <c r="H5" s="49"/>
      <c r="I5" s="49"/>
      <c r="J5" s="49"/>
      <c r="K5" s="49"/>
    </row>
    <row r="6" spans="3:11" s="1" customFormat="1" ht="14.25">
      <c r="C6" s="51" t="s">
        <v>404</v>
      </c>
      <c r="D6" s="51"/>
      <c r="E6" s="51"/>
      <c r="F6" s="51"/>
    </row>
    <row r="7" spans="3:11" s="1" customFormat="1" ht="14.25">
      <c r="C7" s="52" t="s">
        <v>405</v>
      </c>
      <c r="D7" s="52"/>
      <c r="E7" s="52"/>
      <c r="F7" s="52"/>
    </row>
    <row r="8" spans="3:11" s="1" customFormat="1" ht="14.25">
      <c r="C8" s="79"/>
      <c r="D8" s="79"/>
    </row>
    <row r="9" spans="3:11" s="16" customFormat="1" ht="46.5" customHeight="1">
      <c r="C9" s="309" t="s">
        <v>1058</v>
      </c>
      <c r="D9" s="310"/>
      <c r="E9" s="311"/>
      <c r="H9" s="312" t="s">
        <v>800</v>
      </c>
      <c r="I9" s="313"/>
      <c r="J9" s="314"/>
    </row>
    <row r="10" spans="3:11" s="16" customFormat="1" ht="6.75" customHeight="1"/>
    <row r="11" spans="3:11" s="16" customFormat="1" ht="30" customHeight="1">
      <c r="C11" s="80" t="s">
        <v>402</v>
      </c>
      <c r="D11" s="178">
        <v>2014</v>
      </c>
      <c r="E11" s="178">
        <v>2015</v>
      </c>
      <c r="G11" s="17"/>
      <c r="H11" s="80" t="s">
        <v>402</v>
      </c>
      <c r="I11" s="178">
        <v>2014</v>
      </c>
      <c r="J11" s="178">
        <v>2015</v>
      </c>
    </row>
    <row r="12" spans="3:11" s="16" customFormat="1" ht="12.75">
      <c r="C12" s="81" t="s">
        <v>398</v>
      </c>
      <c r="D12" s="202">
        <v>-10.7</v>
      </c>
      <c r="E12" s="201">
        <v>2.5</v>
      </c>
      <c r="H12" s="81" t="s">
        <v>398</v>
      </c>
      <c r="I12" s="202">
        <v>-15.6</v>
      </c>
      <c r="J12" s="203">
        <v>4</v>
      </c>
    </row>
    <row r="13" spans="3:11" s="16" customFormat="1" ht="12.75">
      <c r="C13" s="81" t="s">
        <v>399</v>
      </c>
      <c r="D13" s="202">
        <v>-0.1</v>
      </c>
      <c r="E13" s="201">
        <v>0.5</v>
      </c>
      <c r="H13" s="81" t="s">
        <v>399</v>
      </c>
      <c r="I13" s="203">
        <v>0.2</v>
      </c>
      <c r="J13" s="201">
        <v>1</v>
      </c>
    </row>
    <row r="14" spans="3:11" s="16" customFormat="1" ht="12.75">
      <c r="C14" s="81" t="s">
        <v>898</v>
      </c>
      <c r="D14" s="202">
        <v>-0.2</v>
      </c>
      <c r="E14" s="247" t="s">
        <v>1021</v>
      </c>
      <c r="H14" s="81" t="s">
        <v>898</v>
      </c>
      <c r="I14" s="202">
        <v>-0.4</v>
      </c>
      <c r="J14" s="247" t="s">
        <v>1021</v>
      </c>
    </row>
    <row r="15" spans="3:11" s="16" customFormat="1" ht="12.75">
      <c r="C15" s="81" t="s">
        <v>899</v>
      </c>
      <c r="D15" s="202">
        <v>-10.7</v>
      </c>
      <c r="E15" s="247" t="s">
        <v>1021</v>
      </c>
      <c r="H15" s="81" t="s">
        <v>899</v>
      </c>
      <c r="I15" s="202">
        <v>-16.3</v>
      </c>
      <c r="J15" s="247" t="s">
        <v>1021</v>
      </c>
    </row>
    <row r="16" spans="3:11" s="16" customFormat="1" ht="12.75"/>
    <row r="17" spans="3:10" s="16" customFormat="1" ht="12.75">
      <c r="C17" s="81" t="s">
        <v>400</v>
      </c>
      <c r="D17" s="202">
        <f>D12+D13</f>
        <v>-10.799999999999999</v>
      </c>
      <c r="E17" s="201">
        <f>E12+E13</f>
        <v>3</v>
      </c>
      <c r="H17" s="81" t="s">
        <v>400</v>
      </c>
      <c r="I17" s="202">
        <f>I12+I13</f>
        <v>-15.4</v>
      </c>
      <c r="J17" s="201">
        <f>J12+J13</f>
        <v>5</v>
      </c>
    </row>
    <row r="18" spans="3:10" s="16" customFormat="1" ht="12.75">
      <c r="C18" s="81" t="s">
        <v>900</v>
      </c>
      <c r="D18" s="202">
        <f>D14+D15</f>
        <v>-10.899999999999999</v>
      </c>
      <c r="E18" s="247" t="s">
        <v>1021</v>
      </c>
      <c r="H18" s="81" t="s">
        <v>900</v>
      </c>
      <c r="I18" s="202">
        <f>I14+I15</f>
        <v>-16.7</v>
      </c>
      <c r="J18" s="247" t="s">
        <v>1021</v>
      </c>
    </row>
    <row r="19" spans="3:10" s="16" customFormat="1" ht="12.75">
      <c r="E19" s="13"/>
    </row>
    <row r="20" spans="3:10" s="16" customFormat="1" ht="12.75">
      <c r="C20" s="81" t="s">
        <v>901</v>
      </c>
      <c r="D20" s="202">
        <f>D17+D18</f>
        <v>-21.699999999999996</v>
      </c>
      <c r="E20" s="247" t="s">
        <v>1021</v>
      </c>
      <c r="H20" s="81" t="s">
        <v>901</v>
      </c>
      <c r="I20" s="202">
        <f>I17+I18</f>
        <v>-32.1</v>
      </c>
      <c r="J20" s="247" t="s">
        <v>1021</v>
      </c>
    </row>
    <row r="21" spans="3:10" s="16" customFormat="1" ht="12.75"/>
    <row r="22" spans="3:10" s="16" customFormat="1" ht="12.75">
      <c r="C22" s="83" t="s">
        <v>401</v>
      </c>
      <c r="D22" s="83"/>
      <c r="H22" s="82"/>
      <c r="I22" s="82"/>
    </row>
    <row r="23" spans="3:10">
      <c r="C23" s="1"/>
      <c r="D23" s="1"/>
    </row>
  </sheetData>
  <mergeCells count="4">
    <mergeCell ref="C4:K4"/>
    <mergeCell ref="C2:K2"/>
    <mergeCell ref="C9:E9"/>
    <mergeCell ref="H9:J9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9" fitToHeight="0" orientation="landscape" r:id="rId1"/>
  <headerFooter differentFirst="1">
    <oddFooter>&amp;C&amp;10Page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18</vt:i4>
      </vt:variant>
    </vt:vector>
  </HeadingPairs>
  <TitlesOfParts>
    <vt:vector size="26" baseType="lpstr">
      <vt:lpstr>CONTENTS</vt:lpstr>
      <vt:lpstr>1 ENGIE presence</vt:lpstr>
      <vt:lpstr>2.1 Power plants list</vt:lpstr>
      <vt:lpstr>2.2 Power plants synthesis</vt:lpstr>
      <vt:lpstr>2.3 Nuclear assets in Belgium</vt:lpstr>
      <vt:lpstr>2.4 Other industrial assets</vt:lpstr>
      <vt:lpstr>2.5 E&amp;P metrics</vt:lpstr>
      <vt:lpstr>3 Weather sensitivity</vt:lpstr>
      <vt:lpstr>'2.4 Other industrial assets'!a</vt:lpstr>
      <vt:lpstr>'1 ENGIE presence'!Impression_des_titres</vt:lpstr>
      <vt:lpstr>'2.1 Power plants list'!Impression_des_titres</vt:lpstr>
      <vt:lpstr>'2.4 Other industrial assets'!Impression_des_titres</vt:lpstr>
      <vt:lpstr>'2.5 E&amp;P metrics'!Impression_des_titres</vt:lpstr>
      <vt:lpstr>'2.5 E&amp;P metrics'!PEP</vt:lpstr>
      <vt:lpstr>'2.4 Other industrial assets'!POIA</vt:lpstr>
      <vt:lpstr>'1 ENGIE presence'!PPRES</vt:lpstr>
      <vt:lpstr>'1 ENGIE presence'!Print_Area2</vt:lpstr>
      <vt:lpstr>'2.5 E&amp;P metrics'!Print_Area2</vt:lpstr>
      <vt:lpstr>'1 ENGIE presence'!Zone_d_impression</vt:lpstr>
      <vt:lpstr>'2.1 Power plants list'!Zone_d_impression</vt:lpstr>
      <vt:lpstr>'2.2 Power plants synthesis'!Zone_d_impression</vt:lpstr>
      <vt:lpstr>'2.3 Nuclear assets in Belgium'!Zone_d_impression</vt:lpstr>
      <vt:lpstr>'2.4 Other industrial assets'!Zone_d_impression</vt:lpstr>
      <vt:lpstr>'2.5 E&amp;P metrics'!Zone_d_impression</vt:lpstr>
      <vt:lpstr>'3 Weather sensitivity'!Zone_d_impression</vt:lpstr>
      <vt:lpstr>CONTENTS!Zone_d_impression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2015-07-29T13:45:59Z</dcterms:modified>
</cp:coreProperties>
</file>